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Phiếu điều tra ICT INDEX 2018" sheetId="1" r:id="rId1"/>
    <sheet name="CSDL chuyên ngành" sheetId="2" r:id="rId2"/>
    <sheet name="Phần mềm nguồn mở" sheetId="3" r:id="rId3"/>
  </sheets>
  <definedNames>
    <definedName name="_xlnm.Print_Titles" localSheetId="0">'Phiếu điều tra ICT INDEX 2018'!$20:$20</definedName>
  </definedNames>
  <calcPr fullCalcOnLoad="1"/>
</workbook>
</file>

<file path=xl/sharedStrings.xml><?xml version="1.0" encoding="utf-8"?>
<sst xmlns="http://schemas.openxmlformats.org/spreadsheetml/2006/main" count="319" uniqueCount="187">
  <si>
    <t>THÔNG TIN CHUNG</t>
  </si>
  <si>
    <t>Email</t>
  </si>
  <si>
    <t>Năm 2016</t>
  </si>
  <si>
    <t>Năm 2017</t>
  </si>
  <si>
    <t>Chỉ tiêu</t>
  </si>
  <si>
    <t>Giải thích biến động</t>
  </si>
  <si>
    <t>HẠ TẦNG KỸ THUẬT CNTT</t>
  </si>
  <si>
    <t>Đơn vị tính</t>
  </si>
  <si>
    <t>Người</t>
  </si>
  <si>
    <t>Thủ tục</t>
  </si>
  <si>
    <t>Máy</t>
  </si>
  <si>
    <t>Kbps</t>
  </si>
  <si>
    <t>Leased Line</t>
  </si>
  <si>
    <t>FTTH</t>
  </si>
  <si>
    <t>xDSL (ADSL và SDSL)</t>
  </si>
  <si>
    <t>Băng rộng khác</t>
  </si>
  <si>
    <t>Máy tính để bàn</t>
  </si>
  <si>
    <t>Máy tính xách tay</t>
  </si>
  <si>
    <t>Máy chủ</t>
  </si>
  <si>
    <t>1.1</t>
  </si>
  <si>
    <t>1.2</t>
  </si>
  <si>
    <t>1.3</t>
  </si>
  <si>
    <t>2.1</t>
  </si>
  <si>
    <t>2.2</t>
  </si>
  <si>
    <t>2.3</t>
  </si>
  <si>
    <t>2.4</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</si>
  <si>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</si>
  <si>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</si>
  <si>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</si>
  <si>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</si>
  <si>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</si>
  <si>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</si>
  <si>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</si>
  <si>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</si>
  <si>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</si>
  <si>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</si>
  <si>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</si>
  <si>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</si>
  <si>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</si>
  <si>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</si>
  <si>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</si>
  <si>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</si>
  <si>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</si>
  <si>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</si>
  <si>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</si>
  <si>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</si>
  <si>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</si>
  <si>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</si>
  <si>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</si>
  <si>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</si>
  <si>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</si>
  <si>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</si>
  <si>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</si>
  <si>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</si>
  <si>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</si>
  <si>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</si>
  <si>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</si>
  <si>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</si>
  <si>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</si>
  <si>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</si>
  <si>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</si>
  <si>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</si>
  <si>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</si>
  <si>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</si>
  <si>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</si>
  <si>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</si>
  <si>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</si>
  <si>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</si>
  <si>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</si>
  <si>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</si>
  <si>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</si>
  <si>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</si>
  <si>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</si>
  <si>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</si>
  <si>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</si>
  <si>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</si>
  <si>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</si>
  <si>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</si>
  <si>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</si>
  <si>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</si>
  <si>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</si>
  <si>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</si>
  <si>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</si>
  <si>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</si>
  <si>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</si>
  <si>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</si>
  <si>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</si>
  <si>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</si>
  <si>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</si>
  <si>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</si>
  <si>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</si>
  <si>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</si>
  <si>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</si>
  <si>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</si>
  <si>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</si>
  <si>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</si>
  <si>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</si>
  <si>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</si>
  <si>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</si>
  <si>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Doanh nghiệp</t>
  </si>
  <si>
    <t>Hệ thống hội nghị trực tuyến (Đánh dấu X vào ô)</t>
  </si>
  <si>
    <t>Có</t>
  </si>
  <si>
    <t>Không</t>
  </si>
  <si>
    <t>HẠ TẦNG KỸ THUẬT TRONG CQNN</t>
  </si>
  <si>
    <t>Quản lý tài sản cố định</t>
  </si>
  <si>
    <t>Hệ thống một cửa điện tử</t>
  </si>
  <si>
    <t>Dịch vụ công trực tuyến</t>
  </si>
  <si>
    <t>7.1</t>
  </si>
  <si>
    <t>7.2</t>
  </si>
  <si>
    <t>7.2.1</t>
  </si>
  <si>
    <t>7.2.2</t>
  </si>
  <si>
    <t>SẢN XUẤT - KINH DOANH TRONG LĨNH VỰC CNTT</t>
  </si>
  <si>
    <t>DOANH NGHIỆP CNTT</t>
  </si>
  <si>
    <t xml:space="preserve">Số lượng doanh nghiệp CNTT mới đăng ký kinh doanh trong năm </t>
  </si>
  <si>
    <t>Doanh nghiệp sản xuất sản phẩm nội dung số</t>
  </si>
  <si>
    <t>Doanh nghiệp cung cấp dịch vụ CNTT (trừ kinh doanh, phân phối)</t>
  </si>
  <si>
    <t>Doanh nghiệp kinh doanh, phân phối các sản phẩm, dịch vụ CNTT</t>
  </si>
  <si>
    <t>1.4</t>
  </si>
  <si>
    <t>1.5</t>
  </si>
  <si>
    <t>E.</t>
  </si>
  <si>
    <t>Doanh nghiệp sản xuất sản phẩm phần mềm</t>
  </si>
  <si>
    <t>Doanh nghiệp sản xuất sản phẩm phần cứng, điện tử</t>
  </si>
  <si>
    <t xml:space="preserve">Số lượng doanh nghiệp CNTT đang hoạt động </t>
  </si>
  <si>
    <t>2.5</t>
  </si>
  <si>
    <t>Số lượng doanh nghiệp CNTT phá sản hoặc giải thể trong năm</t>
  </si>
  <si>
    <t>Triệu USD</t>
  </si>
  <si>
    <t>Triệu đồng</t>
  </si>
  <si>
    <t>5.2</t>
  </si>
  <si>
    <t>6.3</t>
  </si>
  <si>
    <t>ĐẦU TƯ CHO CNTT</t>
  </si>
  <si>
    <t>Tổng đầu tư từ vốn ngoài NSNN ở tất cả các lĩnh vực vào địa bàn tỉnh trong năm</t>
  </si>
  <si>
    <t>Đầu tư trong nước</t>
  </si>
  <si>
    <t>Đầu tư nước ngoài</t>
  </si>
  <si>
    <t>Tổng đầu tư ngoài NSNN cho lĩnh vực CNTT tại địa bàn tỉnh trong năm</t>
  </si>
  <si>
    <t>……</t>
  </si>
  <si>
    <t>…..</t>
  </si>
  <si>
    <t>SỞ THÔNG TIN VÀ TRUYỀN THÔNG</t>
  </si>
  <si>
    <t>(Áp dụng đối với Sở Kế hoạch và Đầu tư)</t>
  </si>
  <si>
    <t>Tổng số cán bộ công chức, viên chức (CCVC) trong cơ quan/đơn vị</t>
  </si>
  <si>
    <t>Tổng số thủ tục hành chính (TTHC) còn hiệu lực của đơn vị</t>
  </si>
  <si>
    <t>Tổng số máy tính trong cơ quan, đơn vị</t>
  </si>
  <si>
    <t>Tổng số máy tính có kết nối Internet</t>
  </si>
  <si>
    <t>3.1</t>
  </si>
  <si>
    <t>3.2</t>
  </si>
  <si>
    <t>3.3</t>
  </si>
  <si>
    <t>3.4</t>
  </si>
  <si>
    <t>Tổng số máy tính trong đơn vị có cài đặt các phần mềm diệt và phòng chống virus</t>
  </si>
  <si>
    <t>Tổng số doanh nghiệp trên địa bàn tỉnh</t>
  </si>
  <si>
    <t>Tổng số lao động của doanh nghiệp trên địa bàn tỉnh</t>
  </si>
  <si>
    <t>Tổng đầu tư  từ NSNN cho hạ tầng an toàn thông tin của đơn vị</t>
  </si>
  <si>
    <t>Tổng đầu tư từ NSNN cho hạ tầng kỹ thuật của đơn vị</t>
  </si>
  <si>
    <t>HẠ TẦNG NHÂN LỰC CỦA CƠ QUAN</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</si>
  <si>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</si>
  <si>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</si>
  <si>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</si>
  <si>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</si>
  <si>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</si>
  <si>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</si>
  <si>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sử dụng thư điện tử chính thức trên trong công việc</t>
  </si>
  <si>
    <t>Sử dụng văn bản điện tử trong hoạt động của cơ quan  và các đơn vị trực thuộc</t>
  </si>
  <si>
    <t>Tại cơ quan, đơn vị</t>
  </si>
  <si>
    <t>Tổng số CCVC trong đơn vị sử dụng các phần mềm nguồn mở thông dụng trong công việc:</t>
  </si>
  <si>
    <t>Xây dựng cơ sở dữ liệu chuyên ngành (Cung cấp tại Phụ lục I - CSDL chuyên ngành)</t>
  </si>
  <si>
    <t>Tổng số dịch vụ hành chính công của đơn vị</t>
  </si>
  <si>
    <t xml:space="preserve">Tổng số dịch vụ công trực tuyến của đơn vị ở tất cả các mức độ </t>
  </si>
  <si>
    <t>Tổng đầu tư từ NSNN cho ứng dụng CNTT của đơn vị</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</si>
  <si>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</si>
  <si>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7.2.3</t>
  </si>
  <si>
    <t>7.2.4</t>
  </si>
  <si>
    <t>3.5</t>
  </si>
  <si>
    <t>PHỤ LỤC I - DANH SÁCH CƠ SỞ DỮ LIỆU CỦA CƠ QUAN, ĐƠN VỊ</t>
  </si>
  <si>
    <t>PHỤ LỤC II - DANH SÁCH CÁC PHẦN MỀM NGUỒN MỞ TỰ PHÁT TRIỂN CỦA CƠ QUAN, ĐƠN VỊ</t>
  </si>
  <si>
    <t>Thời gian đã triển khai</t>
  </si>
  <si>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</si>
  <si>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Tên cơ quan/đơn vị: ………………………………………</t>
  </si>
  <si>
    <t>Triển khai giải pháp an toàn thông tin (Đánh dấu X vào ô năm tương ứng)</t>
  </si>
  <si>
    <r>
      <t xml:space="preserve">Triển khai các ứng dụng cơ bản (nếu có sử dụng đề nghị tích X </t>
    </r>
    <r>
      <rPr>
        <b/>
        <sz val="11"/>
        <color indexed="8"/>
        <rFont val="Times New Roman"/>
        <family val="1"/>
      </rPr>
      <t>vào ô năm tương ứng)</t>
    </r>
  </si>
  <si>
    <t>Triển khai các văn bản điện tử (nếu có sử dụng đề nghị tích X vào ô năm tương ứng)</t>
  </si>
  <si>
    <t>5.1.1</t>
  </si>
  <si>
    <t>5.1.2</t>
  </si>
  <si>
    <r>
      <t xml:space="preserve">Lãnh đạo Cơ quan, đơn vị
</t>
    </r>
    <r>
      <rPr>
        <i/>
        <sz val="11"/>
        <color indexed="8"/>
        <rFont val="Cambria"/>
        <family val="1"/>
      </rPr>
      <t>(Ký tên, đóng dấu hoặc ký số)</t>
    </r>
    <r>
      <rPr>
        <b/>
        <sz val="11"/>
        <color indexed="8"/>
        <rFont val="Cambria"/>
        <family val="1"/>
      </rPr>
      <t xml:space="preserve">
</t>
    </r>
  </si>
  <si>
    <t>Triển khai giải pháp an toàn dữ liệu (Đánh dấu X vào ô năm tương ứng)</t>
  </si>
  <si>
    <t>Tổng băng thông kết nối Internet của đơn vị theo từng loại kết nối (kbps)</t>
  </si>
  <si>
    <t>UBND TỈNH TÂY NINH</t>
  </si>
  <si>
    <t>PHIẾU THU THẬP SỐ LIỆU VỀ MỨC ĐỘ SẴN SÀNG
 CHO PHÁT TRIỂN VÀ ỨNG DỤNG CNTT-TT NĂM 2018 TRÊN ĐỊA BÀN TỈNH TÂY NINH</t>
  </si>
  <si>
    <t>Tổng số CCVC của đơn vị được cấp hòm thư điện tử chính thức (địa chỉ thư điện tử công vụ có dạng:  @tayninh.gov.vn)</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</si>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</sst>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64">
    <font>
      <sz val="11"/>
      <color theme="1"/>
      <name val="Calibri"/>
      <family val="2"/>
    </font>
    <font>
      <sz val="12"/>
      <color indexed="8"/>
      <name val="Times New Roman"/>
      <family val="2"/>
    </font>
    <font>
      <sz val="11"/>
      <color indexed="8"/>
      <name val="Cambria"/>
      <family val="1"/>
    </font>
    <font>
      <b/>
      <i/>
      <sz val="11"/>
      <color indexed="8"/>
      <name val="Cambria"/>
      <family val="1"/>
    </font>
    <font>
      <b/>
      <sz val="11"/>
      <color indexed="8"/>
      <name val="Cambria"/>
      <family val="1"/>
    </font>
    <font>
      <i/>
      <sz val="11"/>
      <color indexed="8"/>
      <name val="Cambria"/>
      <family val="1"/>
    </font>
    <font>
      <b/>
      <sz val="11"/>
      <color indexed="8"/>
      <name val="Times New Roman"/>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1"/>
      <color indexed="10"/>
      <name val="Cambria"/>
      <family val="1"/>
    </font>
    <font>
      <sz val="12"/>
      <color indexed="8"/>
      <name val="Cambria"/>
      <family val="1"/>
    </font>
    <font>
      <b/>
      <sz val="12"/>
      <color indexed="8"/>
      <name val="Cambria"/>
      <family val="1"/>
    </font>
    <font>
      <sz val="11"/>
      <color indexed="8"/>
      <name val="Times New Roman"/>
      <family val="1"/>
    </font>
    <font>
      <i/>
      <sz val="12"/>
      <color indexed="8"/>
      <name val="Times New Roman"/>
      <family val="1"/>
    </font>
    <font>
      <b/>
      <i/>
      <sz val="11"/>
      <color indexed="8"/>
      <name val="Times New Roman"/>
      <family val="1"/>
    </font>
    <font>
      <i/>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sz val="12"/>
      <color theme="1"/>
      <name val="Cambria"/>
      <family val="1"/>
    </font>
    <font>
      <b/>
      <sz val="11"/>
      <color theme="1"/>
      <name val="Cambria"/>
      <family val="1"/>
    </font>
    <font>
      <b/>
      <sz val="12"/>
      <color theme="1"/>
      <name val="Cambria"/>
      <family val="1"/>
    </font>
    <font>
      <b/>
      <i/>
      <sz val="11"/>
      <color theme="1"/>
      <name val="Cambria"/>
      <family val="1"/>
    </font>
    <font>
      <i/>
      <sz val="11"/>
      <color theme="1"/>
      <name val="Cambria"/>
      <family val="1"/>
    </font>
    <font>
      <sz val="11"/>
      <color theme="1"/>
      <name val="Times New Roman"/>
      <family val="1"/>
    </font>
    <font>
      <i/>
      <sz val="12"/>
      <color theme="1"/>
      <name val="Times New Roman"/>
      <family val="1"/>
    </font>
    <font>
      <b/>
      <sz val="11"/>
      <color theme="1"/>
      <name val="Times New Roman"/>
      <family val="1"/>
    </font>
    <font>
      <b/>
      <i/>
      <sz val="11"/>
      <color theme="1"/>
      <name val="Times New Roman"/>
      <family val="1"/>
    </font>
    <font>
      <sz val="13"/>
      <color theme="1"/>
      <name val="Cambria"/>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1">
    <xf numFmtId="0" fontId="0"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0" xfId="0" applyFont="1" applyAlignment="1">
      <alignment vertical="top" wrapText="1"/>
    </xf>
    <xf numFmtId="0" fontId="50" fillId="0" borderId="0" xfId="0" applyFont="1" applyAlignment="1">
      <alignment/>
    </xf>
    <xf numFmtId="0" fontId="52" fillId="0" borderId="0" xfId="0" applyFont="1" applyAlignment="1">
      <alignment/>
    </xf>
    <xf numFmtId="0" fontId="52" fillId="0" borderId="0" xfId="0" applyFont="1" applyAlignment="1">
      <alignment/>
    </xf>
    <xf numFmtId="0" fontId="50" fillId="0" borderId="0" xfId="0" applyFont="1" applyFill="1" applyBorder="1"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4" borderId="11" xfId="0" applyFont="1" applyFill="1" applyBorder="1" applyAlignment="1">
      <alignment horizontal="center" vertical="center"/>
    </xf>
    <xf numFmtId="0" fontId="52" fillId="0" borderId="0" xfId="0" applyFont="1" applyAlignment="1">
      <alignment vertical="center"/>
    </xf>
    <xf numFmtId="0" fontId="54" fillId="0" borderId="10" xfId="0" applyFont="1" applyBorder="1" applyAlignment="1">
      <alignment horizontal="center" vertical="center" wrapText="1"/>
    </xf>
    <xf numFmtId="3" fontId="50" fillId="0" borderId="10" xfId="0" applyNumberFormat="1" applyFont="1" applyBorder="1" applyAlignment="1">
      <alignment horizontal="right" vertical="center"/>
    </xf>
    <xf numFmtId="0" fontId="50" fillId="0" borderId="10" xfId="0" applyFont="1" applyBorder="1" applyAlignment="1">
      <alignment vertical="center"/>
    </xf>
    <xf numFmtId="0" fontId="54"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3" fontId="54" fillId="34" borderId="10" xfId="0" applyNumberFormat="1" applyFont="1" applyFill="1" applyBorder="1" applyAlignment="1">
      <alignment horizontal="right" vertical="center" wrapText="1"/>
    </xf>
    <xf numFmtId="0" fontId="54" fillId="34" borderId="10" xfId="0" applyFont="1" applyFill="1" applyBorder="1" applyAlignment="1">
      <alignment vertical="center" wrapText="1"/>
    </xf>
    <xf numFmtId="0" fontId="52" fillId="0" borderId="12" xfId="0" applyFont="1" applyBorder="1" applyAlignment="1">
      <alignment vertical="center"/>
    </xf>
    <xf numFmtId="3" fontId="54" fillId="0" borderId="10" xfId="42" applyNumberFormat="1" applyFont="1" applyBorder="1" applyAlignment="1">
      <alignment horizontal="right" vertical="center"/>
    </xf>
    <xf numFmtId="0" fontId="50" fillId="0" borderId="10" xfId="0" applyFont="1" applyBorder="1" applyAlignment="1">
      <alignment horizontal="center" vertical="center"/>
    </xf>
    <xf numFmtId="3" fontId="50" fillId="0" borderId="10" xfId="42" applyNumberFormat="1" applyFont="1" applyBorder="1" applyAlignment="1">
      <alignment horizontal="right" vertical="center"/>
    </xf>
    <xf numFmtId="0" fontId="54" fillId="35" borderId="10" xfId="0" applyFont="1" applyFill="1" applyBorder="1" applyAlignment="1">
      <alignment horizontal="center" vertical="center"/>
    </xf>
    <xf numFmtId="3" fontId="50" fillId="0" borderId="10" xfId="42" applyNumberFormat="1" applyFont="1" applyBorder="1" applyAlignment="1">
      <alignment horizontal="center" vertical="center"/>
    </xf>
    <xf numFmtId="3" fontId="50" fillId="35" borderId="10" xfId="42" applyNumberFormat="1" applyFont="1" applyFill="1" applyBorder="1" applyAlignment="1">
      <alignment vertical="center"/>
    </xf>
    <xf numFmtId="3" fontId="50" fillId="0" borderId="10" xfId="42" applyNumberFormat="1" applyFont="1" applyBorder="1" applyAlignment="1">
      <alignmen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0" fillId="0" borderId="10" xfId="0" applyFont="1" applyBorder="1" applyAlignment="1">
      <alignment horizontal="right" vertical="center"/>
    </xf>
    <xf numFmtId="0" fontId="52" fillId="0" borderId="0" xfId="0" applyFont="1" applyBorder="1" applyAlignment="1">
      <alignment vertical="center"/>
    </xf>
    <xf numFmtId="0" fontId="50" fillId="0" borderId="0" xfId="0" applyFont="1" applyBorder="1" applyAlignment="1">
      <alignment horizontal="right" vertical="center"/>
    </xf>
    <xf numFmtId="0" fontId="54" fillId="33" borderId="13"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0" borderId="13" xfId="0" applyFont="1" applyFill="1" applyBorder="1" applyAlignment="1">
      <alignment horizontal="center" vertical="center"/>
    </xf>
    <xf numFmtId="3" fontId="54" fillId="0" borderId="10"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Fill="1" applyBorder="1" applyAlignment="1">
      <alignment vertical="center"/>
    </xf>
    <xf numFmtId="0" fontId="54" fillId="0" borderId="14" xfId="0" applyFont="1" applyBorder="1" applyAlignment="1">
      <alignment horizontal="center" vertical="center"/>
    </xf>
    <xf numFmtId="3" fontId="50" fillId="0" borderId="14" xfId="0" applyNumberFormat="1" applyFont="1" applyBorder="1" applyAlignment="1">
      <alignment horizontal="right" vertical="center"/>
    </xf>
    <xf numFmtId="0" fontId="50" fillId="0" borderId="14" xfId="0" applyFont="1" applyBorder="1" applyAlignment="1">
      <alignment vertical="center"/>
    </xf>
    <xf numFmtId="0" fontId="54" fillId="0" borderId="13" xfId="0" applyFont="1" applyBorder="1" applyAlignment="1">
      <alignment horizontal="center" vertical="center"/>
    </xf>
    <xf numFmtId="3" fontId="50" fillId="0" borderId="13" xfId="0" applyNumberFormat="1" applyFont="1" applyBorder="1" applyAlignment="1">
      <alignment horizontal="right" vertical="center"/>
    </xf>
    <xf numFmtId="0" fontId="50" fillId="0" borderId="13" xfId="0" applyFont="1" applyBorder="1" applyAlignment="1">
      <alignment vertical="center"/>
    </xf>
    <xf numFmtId="3" fontId="50" fillId="0" borderId="10" xfId="0" applyNumberFormat="1" applyFont="1" applyBorder="1" applyAlignment="1">
      <alignment vertical="center"/>
    </xf>
    <xf numFmtId="0" fontId="54" fillId="0" borderId="0" xfId="0" applyFont="1" applyAlignment="1">
      <alignment horizontal="center" vertical="center"/>
    </xf>
    <xf numFmtId="0" fontId="57" fillId="0" borderId="15" xfId="0" applyFont="1" applyBorder="1" applyAlignment="1">
      <alignment horizontal="center" vertical="center"/>
    </xf>
    <xf numFmtId="0" fontId="50" fillId="0" borderId="15" xfId="0" applyFont="1" applyBorder="1" applyAlignment="1">
      <alignment horizontal="center" vertical="center"/>
    </xf>
    <xf numFmtId="10" fontId="50" fillId="0" borderId="10" xfId="57" applyNumberFormat="1" applyFont="1" applyBorder="1" applyAlignment="1">
      <alignment vertical="center"/>
    </xf>
    <xf numFmtId="0" fontId="56" fillId="0" borderId="0" xfId="0" applyFont="1" applyAlignment="1">
      <alignment horizontal="center" vertical="center"/>
    </xf>
    <xf numFmtId="0" fontId="58" fillId="0" borderId="0" xfId="0" applyFont="1" applyBorder="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left" vertical="center"/>
    </xf>
    <xf numFmtId="0" fontId="54" fillId="0" borderId="0" xfId="0" applyFont="1" applyAlignment="1">
      <alignment horizontal="left" vertical="center" wrapText="1"/>
    </xf>
    <xf numFmtId="3" fontId="54" fillId="0" borderId="10" xfId="0" applyNumberFormat="1" applyFont="1" applyBorder="1" applyAlignment="1">
      <alignment horizontal="center"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left" vertical="center"/>
    </xf>
    <xf numFmtId="0" fontId="54" fillId="0" borderId="10" xfId="0" applyFont="1" applyBorder="1" applyAlignment="1">
      <alignment horizontal="left" vertical="center"/>
    </xf>
    <xf numFmtId="0" fontId="48" fillId="3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justify" vertical="center" wrapText="1"/>
    </xf>
    <xf numFmtId="3" fontId="48" fillId="0" borderId="10" xfId="0" applyNumberFormat="1" applyFont="1" applyBorder="1" applyAlignment="1">
      <alignment horizontal="justify" vertical="center" wrapText="1"/>
    </xf>
    <xf numFmtId="0" fontId="48" fillId="0" borderId="10" xfId="0" applyFont="1" applyBorder="1" applyAlignment="1">
      <alignment horizontal="justify" vertical="center" wrapText="1"/>
    </xf>
    <xf numFmtId="3" fontId="33" fillId="0" borderId="10" xfId="0" applyNumberFormat="1" applyFont="1" applyBorder="1" applyAlignment="1">
      <alignment horizontal="justify"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wrapText="1"/>
    </xf>
    <xf numFmtId="0" fontId="59" fillId="0" borderId="0" xfId="0" applyFont="1" applyAlignment="1">
      <alignment horizontal="justify" vertical="center"/>
    </xf>
    <xf numFmtId="0" fontId="0" fillId="0" borderId="0" xfId="0" applyAlignment="1">
      <alignment vertical="center"/>
    </xf>
    <xf numFmtId="0" fontId="48" fillId="0" borderId="10" xfId="0" applyFont="1" applyBorder="1" applyAlignment="1">
      <alignment horizontal="center" vertical="center" wrapText="1"/>
    </xf>
    <xf numFmtId="0" fontId="50" fillId="0" borderId="10" xfId="0" applyFont="1" applyBorder="1" applyAlignment="1">
      <alignment horizontal="center" vertical="center"/>
    </xf>
    <xf numFmtId="0" fontId="54" fillId="0" borderId="0" xfId="0" applyFont="1" applyBorder="1" applyAlignment="1">
      <alignment horizontal="left" vertical="center"/>
    </xf>
    <xf numFmtId="0" fontId="50" fillId="0" borderId="16" xfId="0" applyFont="1" applyBorder="1" applyAlignment="1">
      <alignment horizontal="left" vertical="center"/>
    </xf>
    <xf numFmtId="0" fontId="54" fillId="0" borderId="15" xfId="0" applyFont="1" applyBorder="1" applyAlignment="1">
      <alignment horizontal="left" vertical="center"/>
    </xf>
    <xf numFmtId="0" fontId="54" fillId="0" borderId="10" xfId="0" applyFont="1" applyBorder="1" applyAlignment="1">
      <alignment horizontal="center" vertical="center"/>
    </xf>
    <xf numFmtId="0" fontId="56" fillId="34" borderId="10" xfId="0" applyFont="1" applyFill="1" applyBorder="1" applyAlignment="1">
      <alignment horizontal="center" vertical="center"/>
    </xf>
    <xf numFmtId="0" fontId="50" fillId="34" borderId="0" xfId="0" applyFont="1" applyFill="1" applyAlignment="1">
      <alignment vertical="center"/>
    </xf>
    <xf numFmtId="0" fontId="50" fillId="34" borderId="0" xfId="0" applyFont="1" applyFill="1" applyAlignment="1">
      <alignment/>
    </xf>
    <xf numFmtId="0" fontId="56" fillId="0" borderId="10" xfId="0" applyFont="1" applyBorder="1" applyAlignment="1">
      <alignment horizontal="center" vertical="center"/>
    </xf>
    <xf numFmtId="0" fontId="54" fillId="0" borderId="0" xfId="0" applyFont="1" applyFill="1" applyAlignment="1">
      <alignment horizontal="center" vertical="center"/>
    </xf>
    <xf numFmtId="0" fontId="50" fillId="0" borderId="0" xfId="0" applyFont="1" applyFill="1" applyAlignment="1">
      <alignment vertical="center"/>
    </xf>
    <xf numFmtId="0" fontId="50" fillId="0" borderId="0" xfId="0" applyFont="1" applyFill="1" applyAlignment="1">
      <alignment/>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60" fillId="0" borderId="15" xfId="0" applyFont="1" applyBorder="1" applyAlignment="1">
      <alignment horizontal="left" vertical="center" wrapText="1"/>
    </xf>
    <xf numFmtId="0" fontId="60" fillId="0" borderId="16"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61" fillId="34" borderId="10" xfId="0" applyFont="1" applyFill="1" applyBorder="1" applyAlignment="1">
      <alignment horizontal="left" vertical="center" wrapText="1"/>
    </xf>
    <xf numFmtId="0" fontId="54" fillId="0" borderId="0" xfId="0" applyFont="1" applyFill="1" applyAlignment="1">
      <alignment horizontal="left" vertical="center" wrapText="1"/>
    </xf>
    <xf numFmtId="0" fontId="54" fillId="33" borderId="13" xfId="0" applyFont="1" applyFill="1" applyBorder="1" applyAlignment="1">
      <alignment horizontal="center" vertical="center"/>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6" fillId="0" borderId="10" xfId="0" applyFont="1" applyBorder="1" applyAlignment="1">
      <alignment vertical="center" wrapText="1"/>
    </xf>
    <xf numFmtId="0" fontId="56" fillId="0" borderId="15" xfId="0" applyFont="1" applyBorder="1" applyAlignment="1">
      <alignment horizontal="left" vertical="center" wrapText="1"/>
    </xf>
    <xf numFmtId="0" fontId="56" fillId="0" borderId="17" xfId="0" applyFont="1" applyBorder="1" applyAlignment="1">
      <alignment horizontal="left" vertical="center" wrapText="1"/>
    </xf>
    <xf numFmtId="0" fontId="58" fillId="0" borderId="10" xfId="0" applyFont="1" applyBorder="1" applyAlignment="1">
      <alignment horizontal="left" vertical="center" wrapText="1"/>
    </xf>
    <xf numFmtId="0" fontId="50" fillId="0" borderId="10" xfId="0" applyFont="1" applyBorder="1" applyAlignment="1">
      <alignment horizontal="left" vertical="center"/>
    </xf>
    <xf numFmtId="0" fontId="54" fillId="0" borderId="0" xfId="0" applyFont="1" applyBorder="1" applyAlignment="1">
      <alignment horizontal="left" vertical="center"/>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54" fillId="33" borderId="10" xfId="0" applyFont="1" applyFill="1" applyBorder="1" applyAlignment="1">
      <alignment horizontal="center" vertical="center"/>
    </xf>
    <xf numFmtId="0" fontId="54" fillId="0" borderId="10" xfId="0" applyFont="1" applyBorder="1" applyAlignment="1">
      <alignment horizontal="left" vertical="center" wrapText="1"/>
    </xf>
    <xf numFmtId="0" fontId="51" fillId="34" borderId="0" xfId="0" applyFont="1" applyFill="1" applyAlignment="1">
      <alignment horizontal="center" vertical="center" wrapText="1"/>
    </xf>
    <xf numFmtId="0" fontId="62" fillId="34" borderId="0" xfId="0" applyFont="1" applyFill="1" applyAlignment="1">
      <alignment horizontal="center" vertical="center" wrapText="1"/>
    </xf>
    <xf numFmtId="0" fontId="50" fillId="0" borderId="0" xfId="0" applyFont="1" applyAlignment="1">
      <alignment horizontal="left" vertical="center" wrapText="1"/>
    </xf>
    <xf numFmtId="0" fontId="51" fillId="0" borderId="0" xfId="0" applyFont="1" applyAlignment="1">
      <alignment horizontal="center" vertical="center" wrapText="1"/>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60" fillId="0" borderId="10" xfId="0" applyFont="1" applyBorder="1" applyAlignment="1">
      <alignment horizontal="left" vertical="center" wrapText="1"/>
    </xf>
    <xf numFmtId="0" fontId="58"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10" xfId="0" applyFont="1" applyFill="1" applyBorder="1" applyAlignment="1">
      <alignment horizontal="left" vertical="center" wrapText="1"/>
    </xf>
    <xf numFmtId="0" fontId="60" fillId="0" borderId="14" xfId="0" applyFont="1" applyBorder="1" applyAlignment="1">
      <alignment horizontal="left" vertical="center" wrapText="1"/>
    </xf>
    <xf numFmtId="0" fontId="60" fillId="0" borderId="13" xfId="0" applyFont="1" applyBorder="1" applyAlignment="1">
      <alignment horizontal="left" vertical="center" wrapText="1"/>
    </xf>
    <xf numFmtId="0" fontId="63" fillId="0" borderId="10" xfId="0" applyFont="1" applyBorder="1" applyAlignment="1">
      <alignment horizontal="left" vertical="center" wrapText="1"/>
    </xf>
    <xf numFmtId="0" fontId="58" fillId="0" borderId="18" xfId="0" applyFont="1" applyBorder="1" applyAlignment="1">
      <alignment horizontal="left" vertical="center" wrapText="1"/>
    </xf>
    <xf numFmtId="0" fontId="60" fillId="0" borderId="17" xfId="0" applyFont="1" applyBorder="1" applyAlignment="1">
      <alignment horizontal="left" vertical="center" wrapText="1"/>
    </xf>
    <xf numFmtId="0" fontId="0" fillId="0" borderId="16" xfId="0" applyBorder="1" applyAlignment="1">
      <alignment vertical="center"/>
    </xf>
    <xf numFmtId="0" fontId="61" fillId="0" borderId="10" xfId="0" applyFont="1" applyBorder="1" applyAlignment="1">
      <alignment horizontal="left" vertical="center" wrapText="1"/>
    </xf>
    <xf numFmtId="0" fontId="57"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center" vertical="center"/>
    </xf>
    <xf numFmtId="49" fontId="50" fillId="0" borderId="16" xfId="0" applyNumberFormat="1" applyFont="1" applyBorder="1" applyAlignment="1">
      <alignment horizontal="left" vertical="center"/>
    </xf>
    <xf numFmtId="49" fontId="50" fillId="0" borderId="17" xfId="0" applyNumberFormat="1" applyFont="1" applyBorder="1" applyAlignment="1">
      <alignment horizontal="left" vertical="center"/>
    </xf>
    <xf numFmtId="0" fontId="55" fillId="0" borderId="0" xfId="0" applyFont="1" applyAlignment="1">
      <alignment horizontal="center" vertical="center"/>
    </xf>
    <xf numFmtId="0" fontId="48" fillId="33" borderId="15"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2" name="Straight Connector 3"/>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56"/>
  <sheetViews>
    <sheetView tabSelected="1" zoomScale="85" zoomScaleNormal="85" zoomScalePageLayoutView="0" workbookViewId="0" topLeftCell="A1">
      <selection activeCell="A4" sqref="A4:G4"/>
    </sheetView>
  </sheetViews>
  <sheetFormatPr defaultColWidth="9.00390625" defaultRowHeight="15"/>
  <cols>
    <col min="1" max="1" width="7.00390625" style="70" customWidth="1"/>
    <col min="2" max="2" width="34.7109375" style="71" customWidth="1"/>
    <col min="3" max="3" width="9.00390625" style="12" customWidth="1"/>
    <col min="4" max="4" width="12.28125" style="11" customWidth="1"/>
    <col min="5" max="6" width="12.7109375" style="12" customWidth="1"/>
    <col min="7" max="7" width="20.28125" style="12" customWidth="1"/>
    <col min="8" max="8" width="16.8515625" style="12" customWidth="1"/>
    <col min="9" max="9" width="17.28125" style="2" customWidth="1"/>
    <col min="10" max="16384" width="9.00390625" style="2" customWidth="1"/>
  </cols>
  <sheetData>
    <row r="1" spans="1:9" ht="16.5" customHeight="1">
      <c r="A1" s="125" t="s">
        <v>183</v>
      </c>
      <c r="B1" s="125"/>
      <c r="C1" s="125"/>
      <c r="D1" s="124"/>
      <c r="E1" s="124"/>
      <c r="F1" s="124"/>
      <c r="G1" s="124"/>
      <c r="H1" s="8"/>
      <c r="I1" s="3"/>
    </row>
    <row r="2" spans="1:8" ht="25.5" customHeight="1">
      <c r="A2" s="124" t="s">
        <v>136</v>
      </c>
      <c r="B2" s="124"/>
      <c r="C2" s="124"/>
      <c r="D2" s="124"/>
      <c r="E2" s="124"/>
      <c r="F2" s="124"/>
      <c r="G2" s="124"/>
      <c r="H2" s="8"/>
    </row>
    <row r="3" spans="1:8" ht="18" customHeight="1">
      <c r="A3" s="9"/>
      <c r="B3" s="10"/>
      <c r="C3" s="9"/>
      <c r="F3" s="9"/>
      <c r="G3" s="9"/>
      <c r="H3" s="9"/>
    </row>
    <row r="4" spans="1:8" ht="40.5" customHeight="1">
      <c r="A4" s="127" t="s">
        <v>184</v>
      </c>
      <c r="B4" s="127"/>
      <c r="C4" s="127"/>
      <c r="D4" s="127"/>
      <c r="E4" s="127"/>
      <c r="F4" s="127"/>
      <c r="G4" s="127"/>
      <c r="H4" s="8"/>
    </row>
    <row r="5" spans="1:8" ht="22.5" customHeight="1">
      <c r="A5" s="127" t="s">
        <v>137</v>
      </c>
      <c r="B5" s="127"/>
      <c r="C5" s="127"/>
      <c r="D5" s="127"/>
      <c r="E5" s="127"/>
      <c r="F5" s="127"/>
      <c r="G5" s="127"/>
      <c r="H5" s="8"/>
    </row>
    <row r="6" spans="1:8" ht="18" customHeight="1">
      <c r="A6" s="9"/>
      <c r="B6" s="10"/>
      <c r="F6" s="9"/>
      <c r="G6" s="9"/>
      <c r="H6" s="9"/>
    </row>
    <row r="7" spans="1:9" ht="154.5" customHeight="1">
      <c r="A7" s="126" t="s">
        <v>173</v>
      </c>
      <c r="B7" s="126"/>
      <c r="C7" s="126"/>
      <c r="D7" s="126"/>
      <c r="E7" s="126"/>
      <c r="F7" s="126"/>
      <c r="G7" s="126"/>
      <c r="H7" s="13"/>
      <c r="I7" s="1"/>
    </row>
    <row r="8" spans="1:9" ht="12.75" customHeight="1">
      <c r="A8" s="14"/>
      <c r="B8" s="15"/>
      <c r="C8" s="15"/>
      <c r="D8" s="16"/>
      <c r="E8" s="15"/>
      <c r="F8" s="15"/>
      <c r="G8" s="15"/>
      <c r="H8" s="13"/>
      <c r="I8" s="1"/>
    </row>
    <row r="9" spans="1:7" ht="14.25">
      <c r="A9" s="17" t="s">
        <v>44</v>
      </c>
      <c r="B9" s="119" t="s">
        <v>0</v>
      </c>
      <c r="C9" s="119"/>
      <c r="D9" s="119"/>
      <c r="E9" s="119"/>
      <c r="F9" s="119"/>
      <c r="G9" s="119"/>
    </row>
    <row r="10" spans="1:7" ht="15.75">
      <c r="A10" s="17"/>
      <c r="B10" s="91" t="s">
        <v>174</v>
      </c>
      <c r="C10" s="18"/>
      <c r="D10" s="19"/>
      <c r="E10" s="18"/>
      <c r="F10" s="18"/>
      <c r="G10" s="18"/>
    </row>
    <row r="11" spans="1:7" ht="15.75">
      <c r="A11" s="17"/>
      <c r="B11" s="18"/>
      <c r="C11" s="18"/>
      <c r="D11" s="19"/>
      <c r="E11" s="18"/>
      <c r="F11" s="18"/>
      <c r="G11" s="18"/>
    </row>
    <row r="12" spans="1:7" ht="33.75" customHeight="1">
      <c r="A12" s="20" t="s">
        <v>35</v>
      </c>
      <c r="B12" s="122" t="s">
        <v>4</v>
      </c>
      <c r="C12" s="122"/>
      <c r="D12" s="21" t="s">
        <v>7</v>
      </c>
      <c r="E12" s="21" t="s">
        <v>2</v>
      </c>
      <c r="F12" s="21" t="s">
        <v>3</v>
      </c>
      <c r="G12" s="21" t="s">
        <v>5</v>
      </c>
    </row>
    <row r="13" spans="1:8" ht="35.25" customHeight="1">
      <c r="A13" s="22">
        <v>1</v>
      </c>
      <c r="B13" s="123" t="s">
        <v>138</v>
      </c>
      <c r="C13" s="123"/>
      <c r="D13" s="24" t="s">
        <v>8</v>
      </c>
      <c r="E13" s="25"/>
      <c r="F13" s="25"/>
      <c r="G13" s="26"/>
      <c r="H13" s="23" t="e">
        <f>IF(OR(E13/SUM(#REF!)&lt;30,F13/SUM(#REF!)&lt;10),"Số liệu thiếu logic, đề nghị kiểm tra lại",IF(ABS(F13-E13)/E13&gt;10%,"Số liệu chênh lệch giữa hai năm lớn, đề nghị giải thích",""))</f>
        <v>#REF!</v>
      </c>
    </row>
    <row r="14" spans="1:8" ht="35.25" customHeight="1">
      <c r="A14" s="22">
        <v>2</v>
      </c>
      <c r="B14" s="111" t="s">
        <v>147</v>
      </c>
      <c r="C14" s="113"/>
      <c r="D14" s="24" t="s">
        <v>99</v>
      </c>
      <c r="E14" s="25"/>
      <c r="F14" s="25"/>
      <c r="G14" s="26"/>
      <c r="H14" s="23" t="e">
        <f>IF(ABS(F14-E14)/E14&gt;20%,"Số liệu chênh lệch giữa hai năm lớn, đề nghị giải thích","")</f>
        <v>#DIV/0!</v>
      </c>
    </row>
    <row r="15" spans="1:8" ht="35.25" customHeight="1">
      <c r="A15" s="22">
        <v>3</v>
      </c>
      <c r="B15" s="111" t="s">
        <v>148</v>
      </c>
      <c r="C15" s="113"/>
      <c r="D15" s="24" t="s">
        <v>8</v>
      </c>
      <c r="E15" s="25"/>
      <c r="F15" s="25"/>
      <c r="G15" s="26"/>
      <c r="H15" s="23" t="e">
        <f>IF(ABS(F15-E15)/E15&gt;20%,"Số liệu chênh lệch giữa hai năm lớn, đề nghị giải thích","")</f>
        <v>#DIV/0!</v>
      </c>
    </row>
    <row r="16" spans="1:8" ht="34.5" customHeight="1">
      <c r="A16" s="22">
        <v>4</v>
      </c>
      <c r="B16" s="111" t="s">
        <v>139</v>
      </c>
      <c r="C16" s="112"/>
      <c r="D16" s="27" t="s">
        <v>9</v>
      </c>
      <c r="E16" s="25"/>
      <c r="F16" s="25"/>
      <c r="G16" s="26"/>
      <c r="H16" s="23" t="e">
        <f>IF(ABS(F16-E16)/E16&gt;20%,"Số liệu chênh lệch giữa hai năm lớn, đề nghị giải thích","")</f>
        <v>#DIV/0!</v>
      </c>
    </row>
    <row r="17" spans="1:7" ht="14.25" customHeight="1">
      <c r="A17" s="17"/>
      <c r="B17" s="18"/>
      <c r="C17" s="17"/>
      <c r="D17" s="28"/>
      <c r="E17" s="29"/>
      <c r="F17" s="29"/>
      <c r="G17" s="29"/>
    </row>
    <row r="18" spans="1:7" ht="14.25">
      <c r="A18" s="17" t="s">
        <v>43</v>
      </c>
      <c r="B18" s="119" t="s">
        <v>6</v>
      </c>
      <c r="C18" s="119"/>
      <c r="D18" s="28"/>
      <c r="E18" s="29"/>
      <c r="F18" s="29"/>
      <c r="G18" s="29"/>
    </row>
    <row r="19" spans="1:7" ht="14.25">
      <c r="A19" s="17"/>
      <c r="B19" s="18"/>
      <c r="C19" s="18"/>
      <c r="D19" s="28"/>
      <c r="E19" s="29"/>
      <c r="F19" s="29"/>
      <c r="G19" s="29"/>
    </row>
    <row r="20" spans="1:7" ht="28.5">
      <c r="A20" s="20" t="s">
        <v>35</v>
      </c>
      <c r="B20" s="122" t="s">
        <v>4</v>
      </c>
      <c r="C20" s="122"/>
      <c r="D20" s="21" t="s">
        <v>7</v>
      </c>
      <c r="E20" s="21" t="s">
        <v>2</v>
      </c>
      <c r="F20" s="21" t="s">
        <v>3</v>
      </c>
      <c r="G20" s="21" t="s">
        <v>5</v>
      </c>
    </row>
    <row r="21" spans="1:8" ht="29.25" customHeight="1">
      <c r="A21" s="30" t="s">
        <v>61</v>
      </c>
      <c r="B21" s="128" t="s">
        <v>103</v>
      </c>
      <c r="C21" s="129"/>
      <c r="D21" s="34"/>
      <c r="E21" s="35"/>
      <c r="F21" s="35"/>
      <c r="G21" s="36"/>
      <c r="H21" s="37"/>
    </row>
    <row r="22" spans="1:8" ht="34.5" customHeight="1">
      <c r="A22" s="33">
        <v>1</v>
      </c>
      <c r="B22" s="111" t="s">
        <v>140</v>
      </c>
      <c r="C22" s="112"/>
      <c r="D22" s="27" t="s">
        <v>10</v>
      </c>
      <c r="E22" s="38"/>
      <c r="F22" s="38"/>
      <c r="G22" s="26"/>
      <c r="H22" s="37" t="e">
        <f>IF(OR(E22/E13&gt;1.3,F22/F13&gt;1.3),"Số lượng máy tính quá lớn so với tổng số cán bộ CCVC",IF(ABS(F22-E22)/E22&gt;15%,"Số liệu đột biến giữa hai năm, đề nghị giải thích",""))</f>
        <v>#DIV/0!</v>
      </c>
    </row>
    <row r="23" spans="1:8" ht="21" customHeight="1">
      <c r="A23" s="90" t="s">
        <v>19</v>
      </c>
      <c r="B23" s="120" t="s">
        <v>16</v>
      </c>
      <c r="C23" s="121"/>
      <c r="D23" s="39" t="s">
        <v>10</v>
      </c>
      <c r="E23" s="40"/>
      <c r="F23" s="40"/>
      <c r="G23" s="26"/>
      <c r="H23" s="37" t="e">
        <f>IF(ABS(F23-E23)/E23&gt;20%,"Số liệu đột biến giữa hai năm, đề nghị giải thích","")</f>
        <v>#DIV/0!</v>
      </c>
    </row>
    <row r="24" spans="1:8" ht="21" customHeight="1">
      <c r="A24" s="90" t="s">
        <v>20</v>
      </c>
      <c r="B24" s="120" t="s">
        <v>17</v>
      </c>
      <c r="C24" s="121"/>
      <c r="D24" s="39" t="s">
        <v>10</v>
      </c>
      <c r="E24" s="40"/>
      <c r="F24" s="40"/>
      <c r="G24" s="26"/>
      <c r="H24" s="37" t="e">
        <f aca="true" t="shared" si="0" ref="H24:H31">IF(ABS(F24-E24)/E24&gt;20%,"Số liệu đột biến giữa hai năm, đề nghị giải thích","")</f>
        <v>#DIV/0!</v>
      </c>
    </row>
    <row r="25" spans="1:8" ht="21" customHeight="1">
      <c r="A25" s="90" t="s">
        <v>21</v>
      </c>
      <c r="B25" s="120" t="s">
        <v>18</v>
      </c>
      <c r="C25" s="121"/>
      <c r="D25" s="39" t="s">
        <v>10</v>
      </c>
      <c r="E25" s="40"/>
      <c r="F25" s="40"/>
      <c r="G25" s="26"/>
      <c r="H25" s="37" t="e">
        <f t="shared" si="0"/>
        <v>#DIV/0!</v>
      </c>
    </row>
    <row r="26" spans="1:8" ht="21" customHeight="1">
      <c r="A26" s="94">
        <v>2</v>
      </c>
      <c r="B26" s="93" t="s">
        <v>141</v>
      </c>
      <c r="C26" s="92"/>
      <c r="D26" s="90" t="s">
        <v>10</v>
      </c>
      <c r="E26" s="40"/>
      <c r="F26" s="40"/>
      <c r="G26" s="26"/>
      <c r="H26" s="37"/>
    </row>
    <row r="27" spans="1:8" ht="29.25" customHeight="1">
      <c r="A27" s="27">
        <v>3</v>
      </c>
      <c r="B27" s="111" t="s">
        <v>182</v>
      </c>
      <c r="C27" s="112"/>
      <c r="D27" s="27" t="s">
        <v>11</v>
      </c>
      <c r="E27" s="40"/>
      <c r="F27" s="40"/>
      <c r="G27" s="26"/>
      <c r="H27" s="37" t="e">
        <f t="shared" si="0"/>
        <v>#DIV/0!</v>
      </c>
    </row>
    <row r="28" spans="1:8" ht="21" customHeight="1">
      <c r="A28" s="90" t="s">
        <v>142</v>
      </c>
      <c r="B28" s="118" t="s">
        <v>12</v>
      </c>
      <c r="C28" s="118"/>
      <c r="D28" s="39" t="s">
        <v>11</v>
      </c>
      <c r="E28" s="40"/>
      <c r="F28" s="40"/>
      <c r="G28" s="26"/>
      <c r="H28" s="37" t="e">
        <f t="shared" si="0"/>
        <v>#DIV/0!</v>
      </c>
    </row>
    <row r="29" spans="1:8" ht="21" customHeight="1">
      <c r="A29" s="90" t="s">
        <v>143</v>
      </c>
      <c r="B29" s="118" t="s">
        <v>13</v>
      </c>
      <c r="C29" s="118"/>
      <c r="D29" s="39" t="s">
        <v>11</v>
      </c>
      <c r="E29" s="40"/>
      <c r="F29" s="40"/>
      <c r="G29" s="26"/>
      <c r="H29" s="37" t="e">
        <f t="shared" si="0"/>
        <v>#DIV/0!</v>
      </c>
    </row>
    <row r="30" spans="1:8" ht="21" customHeight="1">
      <c r="A30" s="90" t="s">
        <v>144</v>
      </c>
      <c r="B30" s="118" t="s">
        <v>14</v>
      </c>
      <c r="C30" s="118"/>
      <c r="D30" s="39" t="s">
        <v>11</v>
      </c>
      <c r="E30" s="40"/>
      <c r="F30" s="40"/>
      <c r="G30" s="26"/>
      <c r="H30" s="37" t="e">
        <f t="shared" si="0"/>
        <v>#DIV/0!</v>
      </c>
    </row>
    <row r="31" spans="1:8" ht="21" customHeight="1">
      <c r="A31" s="90" t="s">
        <v>145</v>
      </c>
      <c r="B31" s="118" t="s">
        <v>15</v>
      </c>
      <c r="C31" s="118"/>
      <c r="D31" s="39" t="s">
        <v>11</v>
      </c>
      <c r="E31" s="40"/>
      <c r="F31" s="40"/>
      <c r="G31" s="26"/>
      <c r="H31" s="37" t="e">
        <f t="shared" si="0"/>
        <v>#DIV/0!</v>
      </c>
    </row>
    <row r="32" spans="1:8" ht="30.75" customHeight="1">
      <c r="A32" s="27">
        <v>4</v>
      </c>
      <c r="B32" s="111" t="s">
        <v>100</v>
      </c>
      <c r="C32" s="112"/>
      <c r="D32" s="41"/>
      <c r="E32" s="42" t="s">
        <v>101</v>
      </c>
      <c r="F32" s="43"/>
      <c r="G32" s="44" t="s">
        <v>102</v>
      </c>
      <c r="H32" s="23" t="str">
        <f>IF(OR(E32="",F32=""),"Đề nghị nhập số liệu","")</f>
        <v>Đề nghị nhập số liệu</v>
      </c>
    </row>
    <row r="33" spans="1:7" ht="33" customHeight="1">
      <c r="A33" s="27">
        <v>5</v>
      </c>
      <c r="B33" s="111" t="s">
        <v>34</v>
      </c>
      <c r="C33" s="112"/>
      <c r="D33" s="39"/>
      <c r="E33" s="40"/>
      <c r="F33" s="40"/>
      <c r="G33" s="26"/>
    </row>
    <row r="34" spans="1:8" ht="35.25" customHeight="1">
      <c r="A34" s="45" t="s">
        <v>77</v>
      </c>
      <c r="B34" s="114" t="s">
        <v>146</v>
      </c>
      <c r="C34" s="114"/>
      <c r="D34" s="39" t="s">
        <v>27</v>
      </c>
      <c r="E34" s="40"/>
      <c r="F34" s="40"/>
      <c r="G34" s="26"/>
      <c r="H34" s="37" t="e">
        <f>IF(OR(E34&gt;$E$22,F34&gt;$F$22),"Số liệu này không được vượt quá tổng số máy tính",IF(ABS(F34-E34)/E34&gt;20%,"Số liệu đột biến giữa hai năm, đề nghị giải thích",""))</f>
        <v>#DIV/0!</v>
      </c>
    </row>
    <row r="35" spans="1:7" ht="32.25" customHeight="1">
      <c r="A35" s="45" t="s">
        <v>127</v>
      </c>
      <c r="B35" s="115" t="s">
        <v>175</v>
      </c>
      <c r="C35" s="116"/>
      <c r="D35" s="39"/>
      <c r="E35" s="40"/>
      <c r="F35" s="40"/>
      <c r="G35" s="26"/>
    </row>
    <row r="36" spans="1:12" ht="24" customHeight="1">
      <c r="A36" s="39" t="s">
        <v>48</v>
      </c>
      <c r="B36" s="117" t="s">
        <v>29</v>
      </c>
      <c r="C36" s="117"/>
      <c r="D36" s="39"/>
      <c r="E36" s="47"/>
      <c r="F36" s="47"/>
      <c r="G36" s="26"/>
      <c r="H36" s="37"/>
      <c r="I36" s="6"/>
      <c r="J36" s="6"/>
      <c r="K36" s="6"/>
      <c r="L36" s="6"/>
    </row>
    <row r="37" spans="1:12" ht="24" customHeight="1">
      <c r="A37" s="39" t="s">
        <v>48</v>
      </c>
      <c r="B37" s="117" t="s">
        <v>30</v>
      </c>
      <c r="C37" s="117"/>
      <c r="D37" s="39"/>
      <c r="E37" s="47"/>
      <c r="F37" s="47"/>
      <c r="G37" s="26"/>
      <c r="H37" s="37"/>
      <c r="I37" s="6"/>
      <c r="J37" s="6"/>
      <c r="K37" s="6"/>
      <c r="L37" s="6"/>
    </row>
    <row r="38" spans="1:12" ht="24" customHeight="1">
      <c r="A38" s="39" t="s">
        <v>48</v>
      </c>
      <c r="B38" s="117" t="s">
        <v>31</v>
      </c>
      <c r="C38" s="117"/>
      <c r="D38" s="39"/>
      <c r="E38" s="47"/>
      <c r="F38" s="47"/>
      <c r="G38" s="26"/>
      <c r="H38" s="37"/>
      <c r="I38" s="6"/>
      <c r="J38" s="6"/>
      <c r="K38" s="6"/>
      <c r="L38" s="6"/>
    </row>
    <row r="39" spans="1:12" ht="24" customHeight="1">
      <c r="A39" s="39" t="s">
        <v>48</v>
      </c>
      <c r="B39" s="117" t="s">
        <v>32</v>
      </c>
      <c r="C39" s="117"/>
      <c r="D39" s="39"/>
      <c r="E39" s="47"/>
      <c r="F39" s="47"/>
      <c r="G39" s="26"/>
      <c r="H39" s="37"/>
      <c r="I39" s="6"/>
      <c r="J39" s="6"/>
      <c r="K39" s="6"/>
      <c r="L39" s="6"/>
    </row>
    <row r="40" spans="1:12" ht="24" customHeight="1">
      <c r="A40" s="39" t="s">
        <v>48</v>
      </c>
      <c r="B40" s="117" t="s">
        <v>33</v>
      </c>
      <c r="C40" s="117"/>
      <c r="D40" s="39"/>
      <c r="E40" s="47"/>
      <c r="F40" s="47"/>
      <c r="G40" s="26"/>
      <c r="H40" s="37"/>
      <c r="I40" s="6"/>
      <c r="J40" s="6"/>
      <c r="K40" s="6"/>
      <c r="L40" s="6"/>
    </row>
    <row r="41" spans="1:7" ht="33" customHeight="1">
      <c r="A41" s="45" t="s">
        <v>84</v>
      </c>
      <c r="B41" s="115" t="s">
        <v>181</v>
      </c>
      <c r="C41" s="116"/>
      <c r="D41" s="39"/>
      <c r="E41" s="47"/>
      <c r="F41" s="47"/>
      <c r="G41" s="26"/>
    </row>
    <row r="42" spans="1:11" ht="24" customHeight="1">
      <c r="A42" s="39" t="s">
        <v>48</v>
      </c>
      <c r="B42" s="117" t="s">
        <v>36</v>
      </c>
      <c r="C42" s="117"/>
      <c r="D42" s="39"/>
      <c r="E42" s="47"/>
      <c r="F42" s="47"/>
      <c r="G42" s="26"/>
      <c r="H42" s="37" t="e">
        <f>IF(OR(E42&gt;#REF!,F42&gt;#REF!),"Số liệu này không được lớn hơn tổng số Sở, ban, ngành của tỉnh",IF(ABS(F42-E42)/E42&gt;20%,"Số liệu đột biến giữa hai năm, đề nghị giải thích",""))</f>
        <v>#REF!</v>
      </c>
      <c r="I42" s="6"/>
      <c r="J42" s="4"/>
      <c r="K42" s="4"/>
    </row>
    <row r="43" spans="1:9" ht="24" customHeight="1">
      <c r="A43" s="39" t="s">
        <v>48</v>
      </c>
      <c r="B43" s="117" t="s">
        <v>37</v>
      </c>
      <c r="C43" s="117"/>
      <c r="D43" s="39"/>
      <c r="E43" s="47"/>
      <c r="F43" s="47"/>
      <c r="G43" s="26"/>
      <c r="H43" s="37" t="e">
        <f>IF(OR(E43&gt;#REF!,F43&gt;#REF!),"Số liệu này không được lớn hơn tổng số Sở, ban, ngành của tỉnh",IF(ABS(F43-E43)/E43&gt;20%,"Số liệu đột biến giữa hai năm, đề nghị giải thích",""))</f>
        <v>#REF!</v>
      </c>
      <c r="I43" s="6"/>
    </row>
    <row r="44" spans="1:9" ht="24" customHeight="1">
      <c r="A44" s="39" t="s">
        <v>48</v>
      </c>
      <c r="B44" s="117" t="s">
        <v>38</v>
      </c>
      <c r="C44" s="117"/>
      <c r="D44" s="39"/>
      <c r="E44" s="47"/>
      <c r="F44" s="47"/>
      <c r="G44" s="26"/>
      <c r="H44" s="37" t="e">
        <f>IF(OR(E44&gt;#REF!,F44&gt;#REF!),"Số liệu này không được lớn hơn tổng số Sở, ban, ngành của tỉnh",IF(ABS(F44-E44)/E44&gt;20%,"Số liệu đột biến giữa hai năm, đề nghị giải thích",""))</f>
        <v>#REF!</v>
      </c>
      <c r="I44" s="6"/>
    </row>
    <row r="45" spans="1:9" ht="24" customHeight="1">
      <c r="A45" s="39" t="s">
        <v>48</v>
      </c>
      <c r="B45" s="117" t="s">
        <v>39</v>
      </c>
      <c r="C45" s="117"/>
      <c r="D45" s="39"/>
      <c r="E45" s="47"/>
      <c r="F45" s="47"/>
      <c r="G45" s="26"/>
      <c r="H45" s="37" t="e">
        <f>IF(OR(E45&gt;#REF!,F45&gt;#REF!),"Số liệu này không được lớn hơn tổng số Sở, ban, ngành của tỉnh",IF(ABS(F45-E45)/E45&gt;20%,"Số liệu đột biến giữa hai năm, đề nghị giải thích",""))</f>
        <v>#REF!</v>
      </c>
      <c r="I45" s="6"/>
    </row>
    <row r="46" spans="1:9" ht="24" customHeight="1">
      <c r="A46" s="39" t="s">
        <v>48</v>
      </c>
      <c r="B46" s="117" t="s">
        <v>40</v>
      </c>
      <c r="C46" s="117"/>
      <c r="D46" s="39"/>
      <c r="E46" s="47"/>
      <c r="F46" s="47"/>
      <c r="G46" s="26"/>
      <c r="H46" s="37" t="e">
        <f>IF(OR(E46&gt;#REF!,F46&gt;#REF!),"Số liệu này không được lớn hơn tổng số Sở, ban, ngành của tỉnh",IF(ABS(F46-E46)/E46&gt;20%,"Số liệu đột biến giữa hai năm, đề nghị giải thích",""))</f>
        <v>#REF!</v>
      </c>
      <c r="I46" s="6"/>
    </row>
    <row r="47" spans="1:9" ht="24" customHeight="1">
      <c r="A47" s="39" t="s">
        <v>48</v>
      </c>
      <c r="B47" s="117" t="s">
        <v>33</v>
      </c>
      <c r="C47" s="117"/>
      <c r="D47" s="39"/>
      <c r="E47" s="47"/>
      <c r="F47" s="47"/>
      <c r="G47" s="26"/>
      <c r="H47" s="37"/>
      <c r="I47" s="6"/>
    </row>
    <row r="48" spans="1:8" ht="34.5" customHeight="1">
      <c r="A48" s="27">
        <v>6</v>
      </c>
      <c r="B48" s="130" t="s">
        <v>150</v>
      </c>
      <c r="C48" s="130"/>
      <c r="D48" s="27" t="s">
        <v>41</v>
      </c>
      <c r="E48" s="25"/>
      <c r="F48" s="25"/>
      <c r="G48" s="26"/>
      <c r="H48" s="23" t="str">
        <f>IF(OR(E48="",F48=""),"Đề nghị nhập số liệu","")</f>
        <v>Đề nghị nhập số liệu</v>
      </c>
    </row>
    <row r="49" spans="1:8" ht="31.5" customHeight="1">
      <c r="A49" s="27">
        <v>7</v>
      </c>
      <c r="B49" s="130" t="s">
        <v>149</v>
      </c>
      <c r="C49" s="130"/>
      <c r="D49" s="27" t="s">
        <v>41</v>
      </c>
      <c r="E49" s="25"/>
      <c r="F49" s="25"/>
      <c r="G49" s="26"/>
      <c r="H49" s="23" t="str">
        <f>IF(OR(E49="",F49=""),"Đề nghị nhập số liệu","")</f>
        <v>Đề nghị nhập số liệu</v>
      </c>
    </row>
    <row r="50" spans="1:7" ht="15">
      <c r="A50" s="28"/>
      <c r="B50" s="131"/>
      <c r="C50" s="131"/>
      <c r="D50" s="28"/>
      <c r="E50" s="49"/>
      <c r="F50" s="49"/>
      <c r="G50" s="29"/>
    </row>
    <row r="51" spans="1:7" ht="14.25">
      <c r="A51" s="17" t="s">
        <v>46</v>
      </c>
      <c r="B51" s="132" t="s">
        <v>42</v>
      </c>
      <c r="C51" s="132"/>
      <c r="D51" s="28"/>
      <c r="E51" s="49"/>
      <c r="F51" s="49"/>
      <c r="G51" s="29"/>
    </row>
    <row r="52" spans="1:7" ht="15">
      <c r="A52" s="28"/>
      <c r="B52" s="131"/>
      <c r="C52" s="131"/>
      <c r="D52" s="28"/>
      <c r="E52" s="49"/>
      <c r="F52" s="49"/>
      <c r="G52" s="29"/>
    </row>
    <row r="53" spans="1:7" ht="28.5">
      <c r="A53" s="50" t="s">
        <v>35</v>
      </c>
      <c r="B53" s="110" t="s">
        <v>4</v>
      </c>
      <c r="C53" s="110"/>
      <c r="D53" s="51" t="s">
        <v>7</v>
      </c>
      <c r="E53" s="51" t="s">
        <v>2</v>
      </c>
      <c r="F53" s="51" t="s">
        <v>3</v>
      </c>
      <c r="G53" s="51" t="s">
        <v>5</v>
      </c>
    </row>
    <row r="54" spans="1:8" s="7" customFormat="1" ht="19.5" customHeight="1">
      <c r="A54" s="52"/>
      <c r="B54" s="128" t="s">
        <v>151</v>
      </c>
      <c r="C54" s="129"/>
      <c r="D54" s="31"/>
      <c r="E54" s="53"/>
      <c r="F54" s="53"/>
      <c r="G54" s="32"/>
      <c r="H54" s="48"/>
    </row>
    <row r="55" spans="1:8" s="7" customFormat="1" ht="32.25" customHeight="1">
      <c r="A55" s="30">
        <v>1</v>
      </c>
      <c r="B55" s="133" t="s">
        <v>152</v>
      </c>
      <c r="C55" s="133"/>
      <c r="D55" s="30" t="s">
        <v>8</v>
      </c>
      <c r="E55" s="54"/>
      <c r="F55" s="54"/>
      <c r="G55" s="55"/>
      <c r="H55" s="56" t="e">
        <f>IF(OR(E55/E13&gt;13%,F55/F13&gt;13%),"Số liệu cán bộ chuyên trách CNTT quá cao so với tổng số cán bộ toàn tỉnh",IF(ABS(F55-E55)/E55&gt;10%,"Số liệu đột biết giữa hai năm, đề nghị giải thích",""))</f>
        <v>#DIV/0!</v>
      </c>
    </row>
    <row r="56" spans="1:9" ht="32.25" customHeight="1">
      <c r="A56" s="30">
        <v>2</v>
      </c>
      <c r="B56" s="134" t="s">
        <v>153</v>
      </c>
      <c r="C56" s="134"/>
      <c r="D56" s="57" t="s">
        <v>8</v>
      </c>
      <c r="E56" s="58"/>
      <c r="F56" s="58"/>
      <c r="G56" s="59"/>
      <c r="H56" s="37" t="e">
        <f>IF(OR(E56&gt;$E$55,F56&gt;$F$55),"Số liệu này không được lớn hơn số cán bộ chuyên trách CNTT",IF((F56-E56)/E56&gt;20%,"Số liệu đột biến giữa hai năm, đề nghị giải thích",""))</f>
        <v>#DIV/0!</v>
      </c>
      <c r="I56" s="5"/>
    </row>
    <row r="57" spans="1:9" ht="32.25" customHeight="1">
      <c r="A57" s="30">
        <v>3</v>
      </c>
      <c r="B57" s="130" t="s">
        <v>154</v>
      </c>
      <c r="C57" s="130"/>
      <c r="D57" s="27" t="s">
        <v>8</v>
      </c>
      <c r="E57" s="25"/>
      <c r="F57" s="25"/>
      <c r="G57" s="26"/>
      <c r="H57" s="37" t="e">
        <f>IF(OR(E57&gt;$E$55,F57&gt;$F$55),"Số liệu này không được lớn hơn số cán bộ chuyên trách CNTT",IF((F57-E57)/E57&gt;20%,"Số liệu đột biến giữa hai năm, đề nghị giải thích",""))</f>
        <v>#DIV/0!</v>
      </c>
      <c r="I57" s="5"/>
    </row>
    <row r="58" spans="1:8" ht="66.75" customHeight="1">
      <c r="A58" s="30">
        <v>4</v>
      </c>
      <c r="B58" s="130" t="s">
        <v>155</v>
      </c>
      <c r="C58" s="130"/>
      <c r="D58" s="27" t="s">
        <v>8</v>
      </c>
      <c r="E58" s="25"/>
      <c r="F58" s="25"/>
      <c r="G58" s="26"/>
      <c r="H58" s="37" t="e">
        <f>IF(OR(E58/$E$13&gt;1.1,F58/$F$13&gt;1.1),"Số liệu này quá cao so với tổng số cán bộ",IF(ABS(F58-E58)/E58&gt;20%,"Số liệu đột biến giữa hai năm, đề nghị giải thích",""))</f>
        <v>#DIV/0!</v>
      </c>
    </row>
    <row r="59" spans="1:8" ht="32.25" customHeight="1">
      <c r="A59" s="30">
        <v>5</v>
      </c>
      <c r="B59" s="135" t="s">
        <v>156</v>
      </c>
      <c r="C59" s="135"/>
      <c r="D59" s="60" t="s">
        <v>8</v>
      </c>
      <c r="E59" s="61"/>
      <c r="F59" s="61"/>
      <c r="G59" s="62"/>
      <c r="H59" s="37" t="e">
        <f>IF(OR(E59/$E$13&gt;1.1,F59/$F$13&gt;1.1),"Số liệu này quá cao so với tổng số cán bộ",IF(ABS(F59-E59)/E59&gt;20%,"Số liệu đột biến giữa hai năm, đề nghị giải thích",""))</f>
        <v>#DIV/0!</v>
      </c>
    </row>
    <row r="60" spans="1:8" ht="32.25" customHeight="1">
      <c r="A60" s="30">
        <v>6</v>
      </c>
      <c r="B60" s="130" t="s">
        <v>157</v>
      </c>
      <c r="C60" s="130"/>
      <c r="D60" s="27" t="s">
        <v>41</v>
      </c>
      <c r="E60" s="25"/>
      <c r="F60" s="25"/>
      <c r="G60" s="26"/>
      <c r="H60" s="23" t="str">
        <f>IF(OR(E60="",F60=""),"Đề nghị nhập số liệu","")</f>
        <v>Đề nghị nhập số liệu</v>
      </c>
    </row>
    <row r="61" spans="1:7" ht="15">
      <c r="A61" s="28"/>
      <c r="B61" s="131"/>
      <c r="C61" s="131"/>
      <c r="D61" s="28"/>
      <c r="E61" s="29"/>
      <c r="F61" s="29"/>
      <c r="G61" s="29"/>
    </row>
    <row r="62" spans="1:7" ht="14.25">
      <c r="A62" s="17" t="s">
        <v>45</v>
      </c>
      <c r="B62" s="132" t="s">
        <v>47</v>
      </c>
      <c r="C62" s="132"/>
      <c r="D62" s="28"/>
      <c r="E62" s="29"/>
      <c r="F62" s="29"/>
      <c r="G62" s="29"/>
    </row>
    <row r="63" spans="1:7" ht="15">
      <c r="A63" s="28"/>
      <c r="B63" s="131"/>
      <c r="C63" s="131"/>
      <c r="D63" s="28"/>
      <c r="E63" s="29"/>
      <c r="F63" s="29"/>
      <c r="G63" s="29"/>
    </row>
    <row r="64" spans="1:7" ht="28.5">
      <c r="A64" s="20" t="s">
        <v>35</v>
      </c>
      <c r="B64" s="122" t="s">
        <v>4</v>
      </c>
      <c r="C64" s="122"/>
      <c r="D64" s="21" t="s">
        <v>7</v>
      </c>
      <c r="E64" s="21" t="s">
        <v>2</v>
      </c>
      <c r="F64" s="21" t="s">
        <v>3</v>
      </c>
      <c r="G64" s="21" t="s">
        <v>5</v>
      </c>
    </row>
    <row r="65" spans="1:8" ht="52.5" customHeight="1">
      <c r="A65" s="27">
        <v>1</v>
      </c>
      <c r="B65" s="130" t="s">
        <v>185</v>
      </c>
      <c r="C65" s="130"/>
      <c r="D65" s="39" t="s">
        <v>8</v>
      </c>
      <c r="E65" s="63"/>
      <c r="F65" s="63"/>
      <c r="G65" s="26"/>
      <c r="H65" s="37" t="e">
        <f>IF(OR(E65/$E$13&gt;1,F65/$F$13&gt;1),"Số liệu này không được vượt quá tổng số cán bộ CCVC",IF(ABS(F65-E65)&gt;20%,"Số liệu đột biến giữa hai năm, đề nghị giải thích",""))</f>
        <v>#DIV/0!</v>
      </c>
    </row>
    <row r="66" spans="1:8" ht="36.75" customHeight="1">
      <c r="A66" s="27">
        <v>2</v>
      </c>
      <c r="B66" s="130" t="s">
        <v>158</v>
      </c>
      <c r="C66" s="130"/>
      <c r="D66" s="39" t="s">
        <v>8</v>
      </c>
      <c r="E66" s="63"/>
      <c r="F66" s="63"/>
      <c r="G66" s="26"/>
      <c r="H66" s="37" t="e">
        <f>IF(OR(E66/$E$13&gt;1,F66/$F$13&gt;1),"Số liệu này không được vượt quá tổng số cán bộ CCVC",IF(ABS(F66-E66)&gt;20%,"Số liệu đột biến giữa hai năm, đề nghị giải thích",""))</f>
        <v>#DIV/0!</v>
      </c>
    </row>
    <row r="67" spans="1:7" ht="45.75" customHeight="1">
      <c r="A67" s="27">
        <v>3</v>
      </c>
      <c r="B67" s="104" t="s">
        <v>176</v>
      </c>
      <c r="C67" s="105"/>
      <c r="D67" s="39"/>
      <c r="E67" s="26"/>
      <c r="F67" s="26"/>
      <c r="G67" s="26"/>
    </row>
    <row r="68" spans="1:8" ht="36.75" customHeight="1">
      <c r="A68" s="39" t="s">
        <v>48</v>
      </c>
      <c r="B68" s="117" t="s">
        <v>49</v>
      </c>
      <c r="C68" s="117"/>
      <c r="D68" s="39"/>
      <c r="E68" s="63"/>
      <c r="F68" s="63"/>
      <c r="G68" s="26"/>
      <c r="H68" s="37" t="e">
        <f>IF(OR(E68&gt;#REF!,F68&gt;#REF!),"Số liệu này không được lớn hơn tổng số sở, ban, ngành của tỉnh",IF(ABS(F68-E68)/E68&gt;20%,"Số liệu đột biến giữa hai năm, đề nghị giải thích",""))</f>
        <v>#REF!</v>
      </c>
    </row>
    <row r="69" spans="1:8" ht="28.5" customHeight="1">
      <c r="A69" s="39" t="s">
        <v>48</v>
      </c>
      <c r="B69" s="117" t="s">
        <v>50</v>
      </c>
      <c r="C69" s="117"/>
      <c r="D69" s="39"/>
      <c r="E69" s="63"/>
      <c r="F69" s="63"/>
      <c r="G69" s="26"/>
      <c r="H69" s="37" t="e">
        <f>IF(OR(E69&gt;#REF!,F69&gt;#REF!),"Số liệu này không được lớn hơn tổng số sở, ban, ngành của tỉnh",IF(ABS(F69-E69)/E69&gt;20%,"Số liệu đột biến giữa hai năm, đề nghị giải thích",""))</f>
        <v>#REF!</v>
      </c>
    </row>
    <row r="70" spans="1:8" ht="28.5" customHeight="1">
      <c r="A70" s="39" t="s">
        <v>48</v>
      </c>
      <c r="B70" s="117" t="s">
        <v>51</v>
      </c>
      <c r="C70" s="117"/>
      <c r="D70" s="39"/>
      <c r="E70" s="63"/>
      <c r="F70" s="63"/>
      <c r="G70" s="26"/>
      <c r="H70" s="37" t="e">
        <f>IF(OR(E70&gt;#REF!,F70&gt;#REF!),"Số liệu này không được lớn hơn tổng số sở, ban, ngành của tỉnh",IF(ABS(F70-E70)/E70&gt;20%,"Số liệu đột biến giữa hai năm, đề nghị giải thích",""))</f>
        <v>#REF!</v>
      </c>
    </row>
    <row r="71" spans="1:8" ht="28.5" customHeight="1">
      <c r="A71" s="39" t="s">
        <v>48</v>
      </c>
      <c r="B71" s="117" t="s">
        <v>104</v>
      </c>
      <c r="C71" s="117"/>
      <c r="D71" s="39"/>
      <c r="E71" s="63"/>
      <c r="F71" s="63"/>
      <c r="G71" s="26"/>
      <c r="H71" s="37" t="e">
        <f>IF(OR(E71&gt;#REF!,F71&gt;#REF!),"Số liệu này không được lớn hơn tổng số sở, ban, ngành của tỉnh",IF(ABS(F71-E71)/E71&gt;20%,"Số liệu đột biến giữa hai năm, đề nghị giải thích",""))</f>
        <v>#REF!</v>
      </c>
    </row>
    <row r="72" spans="1:8" ht="28.5" customHeight="1">
      <c r="A72" s="39" t="s">
        <v>48</v>
      </c>
      <c r="B72" s="117" t="s">
        <v>105</v>
      </c>
      <c r="C72" s="117"/>
      <c r="D72" s="39"/>
      <c r="E72" s="63"/>
      <c r="F72" s="63"/>
      <c r="G72" s="26"/>
      <c r="H72" s="37" t="e">
        <f>IF(OR(E72&gt;#REF!,F72&gt;#REF!),"Số liệu này không được lớn hơn tổng số sở, ban, ngành của tỉnh",IF(ABS(F72-E72)/E72&gt;20%,"Số liệu đột biến giữa hai năm, đề nghị giải thích",""))</f>
        <v>#REF!</v>
      </c>
    </row>
    <row r="73" spans="1:8" ht="28.5" customHeight="1">
      <c r="A73" s="39" t="s">
        <v>48</v>
      </c>
      <c r="B73" s="117" t="s">
        <v>52</v>
      </c>
      <c r="C73" s="117"/>
      <c r="D73" s="39"/>
      <c r="E73" s="63"/>
      <c r="F73" s="63"/>
      <c r="G73" s="26"/>
      <c r="H73" s="37" t="e">
        <f>IF(OR(E73&gt;#REF!,F73&gt;#REF!),"Số liệu này không được lớn hơn tổng số sở, ban, ngành của tỉnh",IF(ABS(F73-E73)/E73&gt;20%,"Số liệu đột biến giữa hai năm, đề nghị giải thích",""))</f>
        <v>#REF!</v>
      </c>
    </row>
    <row r="74" spans="1:8" ht="28.5" customHeight="1">
      <c r="A74" s="39" t="s">
        <v>48</v>
      </c>
      <c r="B74" s="117" t="s">
        <v>53</v>
      </c>
      <c r="C74" s="117"/>
      <c r="D74" s="39"/>
      <c r="E74" s="63"/>
      <c r="F74" s="63"/>
      <c r="G74" s="26"/>
      <c r="H74" s="37"/>
    </row>
    <row r="75" spans="1:7" ht="21.75" customHeight="1">
      <c r="A75" s="64">
        <v>4</v>
      </c>
      <c r="B75" s="104" t="s">
        <v>162</v>
      </c>
      <c r="C75" s="105"/>
      <c r="D75" s="105"/>
      <c r="E75" s="105"/>
      <c r="F75" s="105"/>
      <c r="G75" s="138"/>
    </row>
    <row r="76" spans="1:7" ht="39.75" customHeight="1">
      <c r="A76" s="27">
        <v>5</v>
      </c>
      <c r="B76" s="104" t="s">
        <v>159</v>
      </c>
      <c r="C76" s="139"/>
      <c r="D76" s="39"/>
      <c r="E76" s="26"/>
      <c r="F76" s="26"/>
      <c r="G76" s="26"/>
    </row>
    <row r="77" spans="1:7" ht="37.5" customHeight="1">
      <c r="A77" s="45" t="s">
        <v>77</v>
      </c>
      <c r="B77" s="106" t="s">
        <v>177</v>
      </c>
      <c r="C77" s="107"/>
      <c r="D77" s="39"/>
      <c r="E77" s="26"/>
      <c r="F77" s="26"/>
      <c r="G77" s="26"/>
    </row>
    <row r="78" spans="1:7" ht="28.5" customHeight="1">
      <c r="A78" s="65" t="s">
        <v>178</v>
      </c>
      <c r="B78" s="136" t="s">
        <v>65</v>
      </c>
      <c r="C78" s="136"/>
      <c r="D78" s="39"/>
      <c r="E78" s="26"/>
      <c r="F78" s="26"/>
      <c r="G78" s="26"/>
    </row>
    <row r="79" spans="1:8" ht="28.5" customHeight="1">
      <c r="A79" s="39" t="s">
        <v>48</v>
      </c>
      <c r="B79" s="137" t="s">
        <v>66</v>
      </c>
      <c r="C79" s="131"/>
      <c r="D79" s="39"/>
      <c r="E79" s="63"/>
      <c r="F79" s="63"/>
      <c r="G79" s="26"/>
      <c r="H79" s="37" t="e">
        <f>IF(OR(E79&gt;#REF!,F79&gt;#REF!),"Số liệu này không được lớn hơn tổng số sở, ban, ngành của tỉnh",IF(ABS(F79-E79)/E79&gt;20%,"Số liệu đột biến giữa hai năm, đề nghị giải thích",""))</f>
        <v>#REF!</v>
      </c>
    </row>
    <row r="80" spans="1:8" ht="28.5" customHeight="1">
      <c r="A80" s="66" t="s">
        <v>48</v>
      </c>
      <c r="B80" s="117" t="s">
        <v>67</v>
      </c>
      <c r="C80" s="117"/>
      <c r="D80" s="39"/>
      <c r="E80" s="63"/>
      <c r="F80" s="63"/>
      <c r="G80" s="26"/>
      <c r="H80" s="37" t="e">
        <f>IF(OR(E80&gt;#REF!,F80&gt;#REF!),"Số liệu này không được lớn hơn tổng số sở, ban, ngành của tỉnh",IF(ABS(F80-E80)/E80&gt;20%,"Số liệu đột biến giữa hai năm, đề nghị giải thích",""))</f>
        <v>#REF!</v>
      </c>
    </row>
    <row r="81" spans="1:8" ht="28.5" customHeight="1">
      <c r="A81" s="66" t="s">
        <v>48</v>
      </c>
      <c r="B81" s="117" t="s">
        <v>68</v>
      </c>
      <c r="C81" s="117"/>
      <c r="D81" s="39"/>
      <c r="E81" s="63"/>
      <c r="F81" s="63"/>
      <c r="G81" s="26"/>
      <c r="H81" s="37" t="e">
        <f>IF(OR(E81&gt;#REF!,F81&gt;#REF!),"Số liệu này không được lớn hơn tổng số sở, ban, ngành của tỉnh",IF(ABS(F81-E81)/E81&gt;20%,"Số liệu đột biến giữa hai năm, đề nghị giải thích",""))</f>
        <v>#REF!</v>
      </c>
    </row>
    <row r="82" spans="1:8" ht="28.5" customHeight="1">
      <c r="A82" s="66" t="s">
        <v>48</v>
      </c>
      <c r="B82" s="117" t="s">
        <v>69</v>
      </c>
      <c r="C82" s="117"/>
      <c r="D82" s="39"/>
      <c r="E82" s="63"/>
      <c r="F82" s="63"/>
      <c r="G82" s="26"/>
      <c r="H82" s="37" t="e">
        <f>IF(OR(E82&gt;#REF!,F82&gt;#REF!),"Số liệu này không được lớn hơn tổng số sở, ban, ngành của tỉnh",IF(ABS(F82-E82)/E82&gt;20%,"Số liệu đột biến giữa hai năm, đề nghị giải thích",""))</f>
        <v>#REF!</v>
      </c>
    </row>
    <row r="83" spans="1:8" ht="33" customHeight="1">
      <c r="A83" s="66" t="s">
        <v>48</v>
      </c>
      <c r="B83" s="117" t="s">
        <v>70</v>
      </c>
      <c r="C83" s="117"/>
      <c r="D83" s="39"/>
      <c r="E83" s="63"/>
      <c r="F83" s="63"/>
      <c r="G83" s="26"/>
      <c r="H83" s="37" t="e">
        <f>IF(OR(E83&gt;#REF!,F83&gt;#REF!),"Số liệu này không được lớn hơn tổng số sở, ban, ngành của tỉnh",IF(ABS(F83-E83)/E83&gt;20%,"Số liệu đột biến giữa hai năm, đề nghị giải thích",""))</f>
        <v>#REF!</v>
      </c>
    </row>
    <row r="84" spans="1:8" ht="28.5" customHeight="1">
      <c r="A84" s="66" t="s">
        <v>48</v>
      </c>
      <c r="B84" s="117" t="s">
        <v>71</v>
      </c>
      <c r="C84" s="117"/>
      <c r="D84" s="39"/>
      <c r="E84" s="63"/>
      <c r="F84" s="63"/>
      <c r="G84" s="26"/>
      <c r="H84" s="37"/>
    </row>
    <row r="85" spans="1:7" ht="28.5" customHeight="1">
      <c r="A85" s="46" t="s">
        <v>179</v>
      </c>
      <c r="B85" s="136" t="s">
        <v>72</v>
      </c>
      <c r="C85" s="136"/>
      <c r="D85" s="39"/>
      <c r="E85" s="26"/>
      <c r="F85" s="26"/>
      <c r="G85" s="26"/>
    </row>
    <row r="86" spans="1:8" ht="28.5" customHeight="1">
      <c r="A86" s="39" t="s">
        <v>48</v>
      </c>
      <c r="B86" s="117" t="s">
        <v>73</v>
      </c>
      <c r="C86" s="117"/>
      <c r="D86" s="39"/>
      <c r="E86" s="63"/>
      <c r="F86" s="63"/>
      <c r="G86" s="26"/>
      <c r="H86" s="37" t="e">
        <f>IF(OR(E86&gt;#REF!,F86&gt;#REF!),"Số liệu này không được lớn hơn tổng số sở, ban, ngành của tỉnh",IF(ABS(F86-E86)/E86&gt;20%,"Số liệu đột biến giữa hai năm, đề nghị giải thích",""))</f>
        <v>#REF!</v>
      </c>
    </row>
    <row r="87" spans="1:8" ht="28.5" customHeight="1">
      <c r="A87" s="39" t="s">
        <v>48</v>
      </c>
      <c r="B87" s="117" t="s">
        <v>74</v>
      </c>
      <c r="C87" s="117"/>
      <c r="D87" s="39"/>
      <c r="E87" s="63"/>
      <c r="F87" s="63"/>
      <c r="G87" s="26"/>
      <c r="H87" s="37" t="e">
        <f>IF(OR(E87&gt;#REF!,F87&gt;#REF!),"Số liệu này không được lớn hơn tổng số sở, ban, ngành của tỉnh",IF(ABS(F87-E87)/E87&gt;20%,"Số liệu đột biến giữa hai năm, đề nghị giải thích",""))</f>
        <v>#REF!</v>
      </c>
    </row>
    <row r="88" spans="1:8" ht="34.5" customHeight="1">
      <c r="A88" s="39" t="s">
        <v>48</v>
      </c>
      <c r="B88" s="117" t="s">
        <v>75</v>
      </c>
      <c r="C88" s="117"/>
      <c r="D88" s="39"/>
      <c r="E88" s="63"/>
      <c r="F88" s="63"/>
      <c r="G88" s="26"/>
      <c r="H88" s="37" t="e">
        <f>IF(OR(E88&gt;#REF!,F88&gt;#REF!),"Số liệu này không được lớn hơn tổng số sở, ban, ngành của tỉnh",IF(ABS(F88-E88)/E88&gt;20%,"Số liệu đột biến giữa hai năm, đề nghị giải thích",""))</f>
        <v>#REF!</v>
      </c>
    </row>
    <row r="89" spans="1:7" ht="28.5" customHeight="1">
      <c r="A89" s="27">
        <v>6</v>
      </c>
      <c r="B89" s="130" t="s">
        <v>76</v>
      </c>
      <c r="C89" s="130"/>
      <c r="D89" s="39"/>
      <c r="E89" s="26"/>
      <c r="F89" s="26"/>
      <c r="G89" s="26"/>
    </row>
    <row r="90" spans="1:7" ht="28.5" customHeight="1">
      <c r="A90" s="45" t="s">
        <v>26</v>
      </c>
      <c r="B90" s="140" t="s">
        <v>160</v>
      </c>
      <c r="C90" s="140"/>
      <c r="D90" s="39"/>
      <c r="E90" s="26"/>
      <c r="F90" s="26"/>
      <c r="G90" s="26"/>
    </row>
    <row r="91" spans="1:8" ht="36" customHeight="1">
      <c r="A91" s="39" t="s">
        <v>48</v>
      </c>
      <c r="B91" s="102" t="s">
        <v>78</v>
      </c>
      <c r="C91" s="103"/>
      <c r="D91" s="39" t="s">
        <v>91</v>
      </c>
      <c r="E91" s="67"/>
      <c r="F91" s="67"/>
      <c r="G91" s="26"/>
      <c r="H91" s="37" t="e">
        <f aca="true" t="shared" si="1" ref="H91:H96">IF(OR(E91&gt;1,F91&gt;1),"Số liệu này không được vượt quá 100%",IF(ABS(F91-E91)/E91&gt;20%,"Số liệu đột biến giữa hai năm, đề nghị giải thích",""))</f>
        <v>#DIV/0!</v>
      </c>
    </row>
    <row r="92" spans="1:8" ht="36" customHeight="1">
      <c r="A92" s="39" t="s">
        <v>48</v>
      </c>
      <c r="B92" s="102" t="s">
        <v>79</v>
      </c>
      <c r="C92" s="103"/>
      <c r="D92" s="39" t="s">
        <v>91</v>
      </c>
      <c r="E92" s="67"/>
      <c r="F92" s="67"/>
      <c r="G92" s="26"/>
      <c r="H92" s="37" t="e">
        <f t="shared" si="1"/>
        <v>#DIV/0!</v>
      </c>
    </row>
    <row r="93" spans="1:8" ht="36" customHeight="1">
      <c r="A93" s="39" t="s">
        <v>48</v>
      </c>
      <c r="B93" s="102" t="s">
        <v>83</v>
      </c>
      <c r="C93" s="103"/>
      <c r="D93" s="39" t="s">
        <v>91</v>
      </c>
      <c r="E93" s="67"/>
      <c r="F93" s="67"/>
      <c r="G93" s="26"/>
      <c r="H93" s="37" t="e">
        <f t="shared" si="1"/>
        <v>#DIV/0!</v>
      </c>
    </row>
    <row r="94" spans="1:8" ht="36.75" customHeight="1">
      <c r="A94" s="39" t="s">
        <v>48</v>
      </c>
      <c r="B94" s="102" t="s">
        <v>80</v>
      </c>
      <c r="C94" s="103"/>
      <c r="D94" s="39" t="s">
        <v>91</v>
      </c>
      <c r="E94" s="67"/>
      <c r="F94" s="67"/>
      <c r="G94" s="26"/>
      <c r="H94" s="37" t="e">
        <f t="shared" si="1"/>
        <v>#DIV/0!</v>
      </c>
    </row>
    <row r="95" spans="1:8" ht="28.5" customHeight="1">
      <c r="A95" s="39" t="s">
        <v>48</v>
      </c>
      <c r="B95" s="102" t="s">
        <v>81</v>
      </c>
      <c r="C95" s="103"/>
      <c r="D95" s="39" t="s">
        <v>91</v>
      </c>
      <c r="E95" s="67"/>
      <c r="F95" s="67"/>
      <c r="G95" s="26"/>
      <c r="H95" s="37" t="e">
        <f t="shared" si="1"/>
        <v>#DIV/0!</v>
      </c>
    </row>
    <row r="96" spans="1:8" ht="28.5" customHeight="1">
      <c r="A96" s="39" t="s">
        <v>48</v>
      </c>
      <c r="B96" s="102" t="s">
        <v>82</v>
      </c>
      <c r="C96" s="103"/>
      <c r="D96" s="39" t="s">
        <v>91</v>
      </c>
      <c r="E96" s="67"/>
      <c r="F96" s="67"/>
      <c r="G96" s="26"/>
      <c r="H96" s="37" t="e">
        <f t="shared" si="1"/>
        <v>#DIV/0!</v>
      </c>
    </row>
    <row r="97" spans="1:8" ht="34.5" customHeight="1">
      <c r="A97" s="98" t="s">
        <v>28</v>
      </c>
      <c r="B97" s="140" t="s">
        <v>161</v>
      </c>
      <c r="C97" s="140"/>
      <c r="D97" s="45" t="s">
        <v>8</v>
      </c>
      <c r="E97" s="67"/>
      <c r="F97" s="67"/>
      <c r="G97" s="26"/>
      <c r="H97" s="48"/>
    </row>
    <row r="98" spans="1:8" s="97" customFormat="1" ht="47.25" customHeight="1">
      <c r="A98" s="95" t="s">
        <v>128</v>
      </c>
      <c r="B98" s="108" t="s">
        <v>166</v>
      </c>
      <c r="C98" s="108"/>
      <c r="D98" s="108"/>
      <c r="E98" s="108"/>
      <c r="F98" s="108"/>
      <c r="G98" s="108"/>
      <c r="H98" s="96"/>
    </row>
    <row r="99" spans="1:7" ht="31.5" customHeight="1">
      <c r="A99" s="27">
        <v>7</v>
      </c>
      <c r="B99" s="104" t="s">
        <v>106</v>
      </c>
      <c r="C99" s="105"/>
      <c r="D99" s="27" t="s">
        <v>86</v>
      </c>
      <c r="E99" s="63"/>
      <c r="F99" s="63"/>
      <c r="G99" s="26"/>
    </row>
    <row r="100" spans="1:8" ht="24.75" customHeight="1">
      <c r="A100" s="68" t="s">
        <v>107</v>
      </c>
      <c r="B100" s="106" t="s">
        <v>163</v>
      </c>
      <c r="C100" s="107"/>
      <c r="D100" s="39" t="s">
        <v>86</v>
      </c>
      <c r="E100" s="63"/>
      <c r="F100" s="63"/>
      <c r="G100" s="26"/>
      <c r="H100" s="37" t="e">
        <f>IF(ABS(F100-E100)/E100&gt;40%,"Số liệu đột biến giữa hai năm, đề nghị giải thích","")</f>
        <v>#DIV/0!</v>
      </c>
    </row>
    <row r="101" spans="1:8" ht="34.5" customHeight="1">
      <c r="A101" s="45" t="s">
        <v>108</v>
      </c>
      <c r="B101" s="107" t="s">
        <v>164</v>
      </c>
      <c r="C101" s="107"/>
      <c r="D101" s="39" t="s">
        <v>86</v>
      </c>
      <c r="E101" s="63"/>
      <c r="F101" s="63"/>
      <c r="G101" s="26"/>
      <c r="H101" s="37" t="e">
        <f>IF(OR(SUM(E103:E106)/E101&lt;&gt;1,SUM(F103:F106)/F101&lt;&gt;1),"Tổng cộng dịch vụ các mức 1,2,3,4  phải bằng tổng số dịch vụ công trực tuyến",IF(ABS(F101-E101)/E101&gt;20%,"Số liệu đột biến giữa hai năm, đề nghị giải thích",""))</f>
        <v>#DIV/0!</v>
      </c>
    </row>
    <row r="102" spans="1:7" ht="28.5" customHeight="1">
      <c r="A102" s="39"/>
      <c r="B102" s="69" t="s">
        <v>85</v>
      </c>
      <c r="C102" s="69"/>
      <c r="D102" s="28"/>
      <c r="E102" s="29"/>
      <c r="F102" s="63"/>
      <c r="G102" s="29"/>
    </row>
    <row r="103" spans="1:8" ht="28.5" customHeight="1">
      <c r="A103" s="90" t="s">
        <v>109</v>
      </c>
      <c r="B103" s="103" t="s">
        <v>87</v>
      </c>
      <c r="C103" s="103"/>
      <c r="D103" s="39" t="s">
        <v>86</v>
      </c>
      <c r="E103" s="63"/>
      <c r="F103" s="63"/>
      <c r="G103" s="26"/>
      <c r="H103" s="37" t="e">
        <f>IF(ABS(F103-E103)/E103&gt;40%,"Số liệu đột biến giữa hai năm, đề nghị giải thích","")</f>
        <v>#DIV/0!</v>
      </c>
    </row>
    <row r="104" spans="1:8" ht="28.5" customHeight="1">
      <c r="A104" s="90" t="s">
        <v>110</v>
      </c>
      <c r="B104" s="103" t="s">
        <v>88</v>
      </c>
      <c r="C104" s="103"/>
      <c r="D104" s="39" t="s">
        <v>86</v>
      </c>
      <c r="E104" s="63"/>
      <c r="F104" s="63"/>
      <c r="G104" s="26"/>
      <c r="H104" s="37" t="e">
        <f>IF(ABS(F104-E104)/E104&gt;20%,"Số liệu đột biến giữa hai năm, đề nghị giải thích","")</f>
        <v>#DIV/0!</v>
      </c>
    </row>
    <row r="105" spans="1:8" ht="28.5" customHeight="1">
      <c r="A105" s="90" t="s">
        <v>167</v>
      </c>
      <c r="B105" s="103" t="s">
        <v>89</v>
      </c>
      <c r="C105" s="103"/>
      <c r="D105" s="39" t="s">
        <v>86</v>
      </c>
      <c r="E105" s="63"/>
      <c r="F105" s="63"/>
      <c r="G105" s="26"/>
      <c r="H105" s="37" t="e">
        <f>IF(ABS(F105-E105)/E105&gt;20%,"Số liệu đột biến giữa hai năm, đề nghị giải thích","")</f>
        <v>#DIV/0!</v>
      </c>
    </row>
    <row r="106" spans="1:8" ht="28.5" customHeight="1">
      <c r="A106" s="90" t="s">
        <v>168</v>
      </c>
      <c r="B106" s="103" t="s">
        <v>90</v>
      </c>
      <c r="C106" s="103"/>
      <c r="D106" s="39" t="s">
        <v>86</v>
      </c>
      <c r="E106" s="63"/>
      <c r="F106" s="63"/>
      <c r="G106" s="26"/>
      <c r="H106" s="37" t="e">
        <f>IF(ABS(F106-E106)/E106&gt;20%,"Số liệu đột biến giữa hai năm, đề nghị giải thích","")</f>
        <v>#DIV/0!</v>
      </c>
    </row>
    <row r="107" spans="1:8" ht="33" customHeight="1">
      <c r="A107" s="27">
        <v>8</v>
      </c>
      <c r="B107" s="111" t="s">
        <v>165</v>
      </c>
      <c r="C107" s="113"/>
      <c r="D107" s="27" t="s">
        <v>41</v>
      </c>
      <c r="E107" s="63"/>
      <c r="F107" s="63"/>
      <c r="G107" s="26"/>
      <c r="H107" s="23" t="str">
        <f>IF(OR(E107="",F107=""),"Đề nghị nhập số liệu","")</f>
        <v>Đề nghị nhập số liệu</v>
      </c>
    </row>
    <row r="108" ht="14.25">
      <c r="D108" s="70"/>
    </row>
    <row r="109" spans="1:8" s="101" customFormat="1" ht="29.25" customHeight="1">
      <c r="A109" s="99" t="s">
        <v>119</v>
      </c>
      <c r="B109" s="109" t="s">
        <v>111</v>
      </c>
      <c r="C109" s="109"/>
      <c r="D109" s="109"/>
      <c r="E109" s="109"/>
      <c r="F109" s="109"/>
      <c r="G109" s="109"/>
      <c r="H109" s="100"/>
    </row>
    <row r="110" spans="1:7" ht="28.5">
      <c r="A110" s="50" t="s">
        <v>35</v>
      </c>
      <c r="B110" s="110" t="s">
        <v>4</v>
      </c>
      <c r="C110" s="110"/>
      <c r="D110" s="51" t="s">
        <v>7</v>
      </c>
      <c r="E110" s="51" t="s">
        <v>2</v>
      </c>
      <c r="F110" s="51" t="s">
        <v>3</v>
      </c>
      <c r="G110" s="51" t="s">
        <v>5</v>
      </c>
    </row>
    <row r="111" spans="1:7" ht="14.25">
      <c r="A111" s="94" t="s">
        <v>59</v>
      </c>
      <c r="B111" s="111" t="s">
        <v>112</v>
      </c>
      <c r="C111" s="112"/>
      <c r="D111" s="24"/>
      <c r="E111" s="73"/>
      <c r="F111" s="73"/>
      <c r="G111" s="27"/>
    </row>
    <row r="112" spans="1:8" ht="32.25" customHeight="1">
      <c r="A112" s="27">
        <v>1</v>
      </c>
      <c r="B112" s="111" t="s">
        <v>113</v>
      </c>
      <c r="C112" s="112"/>
      <c r="D112" s="24" t="s">
        <v>99</v>
      </c>
      <c r="E112" s="73"/>
      <c r="F112" s="73"/>
      <c r="G112" s="27"/>
      <c r="H112" s="23" t="str">
        <f>IF(OR(E112="",F112=""),"Đề nghị nhập số liệu","")</f>
        <v>Đề nghị nhập số liệu</v>
      </c>
    </row>
    <row r="113" spans="1:8" ht="32.25" customHeight="1">
      <c r="A113" s="39" t="s">
        <v>19</v>
      </c>
      <c r="B113" s="102" t="s">
        <v>121</v>
      </c>
      <c r="C113" s="103"/>
      <c r="D113" s="24"/>
      <c r="E113" s="74"/>
      <c r="F113" s="74"/>
      <c r="G113" s="27"/>
      <c r="H113" s="37" t="e">
        <f>IF(ABS(F113-E113)/E113&gt;20%,"Số liệu đột biến giữa hai năm, đề nghị giải thích","")</f>
        <v>#DIV/0!</v>
      </c>
    </row>
    <row r="114" spans="1:8" ht="24" customHeight="1">
      <c r="A114" s="39" t="s">
        <v>20</v>
      </c>
      <c r="B114" s="102" t="s">
        <v>120</v>
      </c>
      <c r="C114" s="103"/>
      <c r="D114" s="24"/>
      <c r="E114" s="74"/>
      <c r="F114" s="74"/>
      <c r="G114" s="27"/>
      <c r="H114" s="37" t="e">
        <f aca="true" t="shared" si="2" ref="H114:H129">IF(ABS(F114-E114)/E114&gt;20%,"Số liệu đột biến giữa hai năm, đề nghị giải thích","")</f>
        <v>#DIV/0!</v>
      </c>
    </row>
    <row r="115" spans="1:8" ht="24" customHeight="1">
      <c r="A115" s="39" t="s">
        <v>21</v>
      </c>
      <c r="B115" s="102" t="s">
        <v>114</v>
      </c>
      <c r="C115" s="103"/>
      <c r="D115" s="24"/>
      <c r="E115" s="74"/>
      <c r="F115" s="74"/>
      <c r="G115" s="27"/>
      <c r="H115" s="37" t="e">
        <f t="shared" si="2"/>
        <v>#DIV/0!</v>
      </c>
    </row>
    <row r="116" spans="1:8" ht="39" customHeight="1">
      <c r="A116" s="39" t="s">
        <v>117</v>
      </c>
      <c r="B116" s="102" t="s">
        <v>115</v>
      </c>
      <c r="C116" s="103"/>
      <c r="D116" s="24"/>
      <c r="E116" s="74"/>
      <c r="F116" s="74"/>
      <c r="G116" s="27"/>
      <c r="H116" s="37" t="e">
        <f t="shared" si="2"/>
        <v>#DIV/0!</v>
      </c>
    </row>
    <row r="117" spans="1:8" ht="39" customHeight="1">
      <c r="A117" s="39" t="s">
        <v>118</v>
      </c>
      <c r="B117" s="102" t="s">
        <v>116</v>
      </c>
      <c r="C117" s="103"/>
      <c r="D117" s="24"/>
      <c r="E117" s="74"/>
      <c r="F117" s="74"/>
      <c r="G117" s="27"/>
      <c r="H117" s="37" t="e">
        <f t="shared" si="2"/>
        <v>#DIV/0!</v>
      </c>
    </row>
    <row r="118" spans="1:8" ht="33" customHeight="1">
      <c r="A118" s="27">
        <v>2</v>
      </c>
      <c r="B118" s="104" t="s">
        <v>122</v>
      </c>
      <c r="C118" s="105"/>
      <c r="D118" s="24" t="s">
        <v>99</v>
      </c>
      <c r="E118" s="73"/>
      <c r="F118" s="73"/>
      <c r="G118" s="27"/>
      <c r="H118" s="23" t="str">
        <f>IF(OR(E118="",F118=""),"Đề nghị nhập số liệu","")</f>
        <v>Đề nghị nhập số liệu</v>
      </c>
    </row>
    <row r="119" spans="1:8" ht="36" customHeight="1">
      <c r="A119" s="39" t="s">
        <v>22</v>
      </c>
      <c r="B119" s="102" t="s">
        <v>121</v>
      </c>
      <c r="C119" s="103"/>
      <c r="D119" s="24"/>
      <c r="E119" s="74"/>
      <c r="F119" s="74"/>
      <c r="G119" s="27"/>
      <c r="H119" s="37" t="e">
        <f t="shared" si="2"/>
        <v>#DIV/0!</v>
      </c>
    </row>
    <row r="120" spans="1:8" ht="24" customHeight="1">
      <c r="A120" s="39" t="s">
        <v>23</v>
      </c>
      <c r="B120" s="102" t="s">
        <v>120</v>
      </c>
      <c r="C120" s="103"/>
      <c r="D120" s="24"/>
      <c r="E120" s="74"/>
      <c r="F120" s="74"/>
      <c r="G120" s="27"/>
      <c r="H120" s="37" t="e">
        <f t="shared" si="2"/>
        <v>#DIV/0!</v>
      </c>
    </row>
    <row r="121" spans="1:8" ht="24" customHeight="1">
      <c r="A121" s="39" t="s">
        <v>24</v>
      </c>
      <c r="B121" s="102" t="s">
        <v>114</v>
      </c>
      <c r="C121" s="103"/>
      <c r="D121" s="24"/>
      <c r="E121" s="74"/>
      <c r="F121" s="74"/>
      <c r="G121" s="27"/>
      <c r="H121" s="37" t="e">
        <f t="shared" si="2"/>
        <v>#DIV/0!</v>
      </c>
    </row>
    <row r="122" spans="1:8" ht="34.5" customHeight="1">
      <c r="A122" s="39" t="s">
        <v>25</v>
      </c>
      <c r="B122" s="102" t="s">
        <v>115</v>
      </c>
      <c r="C122" s="103"/>
      <c r="D122" s="24"/>
      <c r="E122" s="74"/>
      <c r="F122" s="74"/>
      <c r="G122" s="27"/>
      <c r="H122" s="37" t="e">
        <f t="shared" si="2"/>
        <v>#DIV/0!</v>
      </c>
    </row>
    <row r="123" spans="1:8" ht="34.5" customHeight="1">
      <c r="A123" s="39" t="s">
        <v>123</v>
      </c>
      <c r="B123" s="102" t="s">
        <v>116</v>
      </c>
      <c r="C123" s="103"/>
      <c r="D123" s="24"/>
      <c r="E123" s="74"/>
      <c r="F123" s="74"/>
      <c r="G123" s="27"/>
      <c r="H123" s="37" t="e">
        <f t="shared" si="2"/>
        <v>#DIV/0!</v>
      </c>
    </row>
    <row r="124" spans="1:8" ht="32.25" customHeight="1">
      <c r="A124" s="27">
        <v>3</v>
      </c>
      <c r="B124" s="104" t="s">
        <v>124</v>
      </c>
      <c r="C124" s="105"/>
      <c r="D124" s="24" t="s">
        <v>99</v>
      </c>
      <c r="E124" s="73"/>
      <c r="F124" s="73"/>
      <c r="G124" s="27"/>
      <c r="H124" s="23" t="str">
        <f>IF(OR(E124="",F124=""),"Đề nghị nhập số liệu","")</f>
        <v>Đề nghị nhập số liệu</v>
      </c>
    </row>
    <row r="125" spans="1:8" ht="34.5" customHeight="1">
      <c r="A125" s="90" t="s">
        <v>142</v>
      </c>
      <c r="B125" s="102" t="s">
        <v>121</v>
      </c>
      <c r="C125" s="103"/>
      <c r="D125" s="24"/>
      <c r="E125" s="74"/>
      <c r="F125" s="74"/>
      <c r="G125" s="27"/>
      <c r="H125" s="37" t="e">
        <f t="shared" si="2"/>
        <v>#DIV/0!</v>
      </c>
    </row>
    <row r="126" spans="1:8" ht="24" customHeight="1">
      <c r="A126" s="90" t="s">
        <v>143</v>
      </c>
      <c r="B126" s="102" t="s">
        <v>120</v>
      </c>
      <c r="C126" s="103"/>
      <c r="D126" s="24"/>
      <c r="E126" s="74"/>
      <c r="F126" s="74"/>
      <c r="G126" s="27"/>
      <c r="H126" s="37" t="e">
        <f t="shared" si="2"/>
        <v>#DIV/0!</v>
      </c>
    </row>
    <row r="127" spans="1:8" ht="24" customHeight="1">
      <c r="A127" s="90" t="s">
        <v>144</v>
      </c>
      <c r="B127" s="102" t="s">
        <v>114</v>
      </c>
      <c r="C127" s="103"/>
      <c r="D127" s="24"/>
      <c r="E127" s="74"/>
      <c r="F127" s="74"/>
      <c r="G127" s="27"/>
      <c r="H127" s="37" t="e">
        <f t="shared" si="2"/>
        <v>#DIV/0!</v>
      </c>
    </row>
    <row r="128" spans="1:8" ht="35.25" customHeight="1">
      <c r="A128" s="90" t="s">
        <v>145</v>
      </c>
      <c r="B128" s="102" t="s">
        <v>115</v>
      </c>
      <c r="C128" s="103"/>
      <c r="D128" s="24"/>
      <c r="E128" s="74"/>
      <c r="F128" s="74"/>
      <c r="G128" s="27"/>
      <c r="H128" s="37" t="e">
        <f t="shared" si="2"/>
        <v>#DIV/0!</v>
      </c>
    </row>
    <row r="129" spans="1:8" ht="35.25" customHeight="1">
      <c r="A129" s="90" t="s">
        <v>169</v>
      </c>
      <c r="B129" s="102" t="s">
        <v>116</v>
      </c>
      <c r="C129" s="103"/>
      <c r="D129" s="24"/>
      <c r="E129" s="74"/>
      <c r="F129" s="74"/>
      <c r="G129" s="27"/>
      <c r="H129" s="37" t="e">
        <f t="shared" si="2"/>
        <v>#DIV/0!</v>
      </c>
    </row>
    <row r="130" spans="1:7" ht="14.25">
      <c r="A130" s="27" t="s">
        <v>61</v>
      </c>
      <c r="B130" s="104" t="s">
        <v>129</v>
      </c>
      <c r="C130" s="105"/>
      <c r="D130" s="24"/>
      <c r="E130" s="27"/>
      <c r="F130" s="27"/>
      <c r="G130" s="27"/>
    </row>
    <row r="131" spans="1:7" ht="32.25" customHeight="1">
      <c r="A131" s="27">
        <v>1</v>
      </c>
      <c r="B131" s="104" t="s">
        <v>130</v>
      </c>
      <c r="C131" s="105"/>
      <c r="D131" s="75"/>
      <c r="E131" s="73"/>
      <c r="F131" s="73"/>
      <c r="G131" s="27"/>
    </row>
    <row r="132" spans="1:8" ht="24" customHeight="1">
      <c r="A132" s="90" t="s">
        <v>19</v>
      </c>
      <c r="B132" s="102" t="s">
        <v>131</v>
      </c>
      <c r="C132" s="103"/>
      <c r="D132" s="75" t="s">
        <v>126</v>
      </c>
      <c r="E132" s="73"/>
      <c r="F132" s="73"/>
      <c r="G132" s="27"/>
      <c r="H132" s="37" t="e">
        <f>IF(ABS(F132-E132)/E132&gt;20%,"Số liệu đột biến giữa hai năm, đề nghị giải thích","")</f>
        <v>#DIV/0!</v>
      </c>
    </row>
    <row r="133" spans="1:8" ht="27.75" customHeight="1">
      <c r="A133" s="90" t="s">
        <v>20</v>
      </c>
      <c r="B133" s="102" t="s">
        <v>132</v>
      </c>
      <c r="C133" s="103"/>
      <c r="D133" s="75" t="s">
        <v>125</v>
      </c>
      <c r="E133" s="73"/>
      <c r="F133" s="73"/>
      <c r="G133" s="27"/>
      <c r="H133" s="37" t="e">
        <f>IF(ABS(F133-E133)/E133&gt;20%,"Số liệu đột biến giữa hai năm, đề nghị giải thích","")</f>
        <v>#DIV/0!</v>
      </c>
    </row>
    <row r="134" spans="1:7" ht="31.5" customHeight="1">
      <c r="A134" s="27">
        <v>2</v>
      </c>
      <c r="B134" s="104" t="s">
        <v>133</v>
      </c>
      <c r="C134" s="105"/>
      <c r="D134" s="24"/>
      <c r="E134" s="73"/>
      <c r="F134" s="73"/>
      <c r="G134" s="27"/>
    </row>
    <row r="135" spans="1:8" ht="15">
      <c r="A135" s="90" t="s">
        <v>22</v>
      </c>
      <c r="B135" s="102" t="s">
        <v>131</v>
      </c>
      <c r="C135" s="103"/>
      <c r="D135" s="75" t="s">
        <v>126</v>
      </c>
      <c r="E135" s="73"/>
      <c r="F135" s="73"/>
      <c r="G135" s="27"/>
      <c r="H135" s="37" t="e">
        <f>IF(ABS(F135-E135)/E135&gt;20%,"Số liệu đột biến giữa hai năm, đề nghị giải thích","")</f>
        <v>#DIV/0!</v>
      </c>
    </row>
    <row r="136" spans="1:8" ht="15">
      <c r="A136" s="90" t="s">
        <v>23</v>
      </c>
      <c r="B136" s="102" t="s">
        <v>132</v>
      </c>
      <c r="C136" s="103"/>
      <c r="D136" s="75" t="s">
        <v>125</v>
      </c>
      <c r="E136" s="73"/>
      <c r="F136" s="73"/>
      <c r="G136" s="27"/>
      <c r="H136" s="37" t="e">
        <f>IF(ABS(F136-E136)/E136&gt;20%,"Số liệu đột biến giữa hai năm, đề nghị giải thích","")</f>
        <v>#DIV/0!</v>
      </c>
    </row>
    <row r="137" spans="2:7" ht="14.25">
      <c r="B137" s="72"/>
      <c r="D137" s="76"/>
      <c r="E137" s="64"/>
      <c r="F137" s="64"/>
      <c r="G137" s="64"/>
    </row>
    <row r="138" spans="2:7" ht="14.25">
      <c r="B138" s="72"/>
      <c r="D138" s="76"/>
      <c r="E138" s="64"/>
      <c r="F138" s="64"/>
      <c r="G138" s="64"/>
    </row>
    <row r="139" spans="2:4" ht="14.25">
      <c r="B139" s="77" t="s">
        <v>96</v>
      </c>
      <c r="D139" s="70"/>
    </row>
    <row r="140" ht="14.25">
      <c r="D140" s="70"/>
    </row>
    <row r="141" spans="1:7" ht="21" customHeight="1">
      <c r="A141" s="39" t="s">
        <v>48</v>
      </c>
      <c r="B141" s="78" t="s">
        <v>92</v>
      </c>
      <c r="C141" s="144"/>
      <c r="D141" s="144"/>
      <c r="E141" s="144"/>
      <c r="F141" s="144"/>
      <c r="G141" s="145"/>
    </row>
    <row r="142" spans="1:7" ht="21" customHeight="1">
      <c r="A142" s="39" t="s">
        <v>48</v>
      </c>
      <c r="B142" s="78" t="s">
        <v>93</v>
      </c>
      <c r="C142" s="144"/>
      <c r="D142" s="144"/>
      <c r="E142" s="144"/>
      <c r="F142" s="144"/>
      <c r="G142" s="145"/>
    </row>
    <row r="143" spans="1:7" ht="21" customHeight="1">
      <c r="A143" s="39" t="s">
        <v>48</v>
      </c>
      <c r="B143" s="78" t="s">
        <v>94</v>
      </c>
      <c r="C143" s="144"/>
      <c r="D143" s="144"/>
      <c r="E143" s="144"/>
      <c r="F143" s="144"/>
      <c r="G143" s="145"/>
    </row>
    <row r="144" spans="1:7" ht="21" customHeight="1">
      <c r="A144" s="39" t="s">
        <v>48</v>
      </c>
      <c r="B144" s="78" t="s">
        <v>98</v>
      </c>
      <c r="C144" s="144"/>
      <c r="D144" s="144"/>
      <c r="E144" s="144"/>
      <c r="F144" s="144"/>
      <c r="G144" s="145"/>
    </row>
    <row r="145" spans="1:7" ht="21" customHeight="1">
      <c r="A145" s="39" t="s">
        <v>48</v>
      </c>
      <c r="B145" s="78" t="s">
        <v>95</v>
      </c>
      <c r="C145" s="144"/>
      <c r="D145" s="144"/>
      <c r="E145" s="144"/>
      <c r="F145" s="144"/>
      <c r="G145" s="145"/>
    </row>
    <row r="146" spans="1:7" ht="21" customHeight="1">
      <c r="A146" s="39" t="s">
        <v>48</v>
      </c>
      <c r="B146" s="78" t="s">
        <v>1</v>
      </c>
      <c r="C146" s="144"/>
      <c r="D146" s="144"/>
      <c r="E146" s="144"/>
      <c r="F146" s="144"/>
      <c r="G146" s="145"/>
    </row>
    <row r="147" ht="14.25">
      <c r="D147" s="70"/>
    </row>
    <row r="148" ht="14.25">
      <c r="D148" s="70"/>
    </row>
    <row r="149" spans="4:7" ht="14.25">
      <c r="D149" s="141" t="s">
        <v>186</v>
      </c>
      <c r="E149" s="141"/>
      <c r="F149" s="141"/>
      <c r="G149" s="141"/>
    </row>
    <row r="150" spans="2:7" ht="42.75">
      <c r="B150" s="76" t="s">
        <v>97</v>
      </c>
      <c r="C150" s="70"/>
      <c r="D150" s="142" t="s">
        <v>180</v>
      </c>
      <c r="E150" s="143"/>
      <c r="F150" s="143"/>
      <c r="G150" s="143"/>
    </row>
    <row r="151" spans="2:7" ht="14.25">
      <c r="B151" s="72"/>
      <c r="D151" s="76"/>
      <c r="E151" s="64"/>
      <c r="F151" s="64"/>
      <c r="G151" s="64"/>
    </row>
    <row r="152" spans="2:7" ht="14.25">
      <c r="B152" s="72"/>
      <c r="D152" s="76"/>
      <c r="E152" s="64"/>
      <c r="F152" s="64"/>
      <c r="G152" s="64"/>
    </row>
    <row r="153" spans="2:7" ht="14.25">
      <c r="B153" s="72"/>
      <c r="D153" s="76"/>
      <c r="E153" s="64"/>
      <c r="F153" s="64"/>
      <c r="G153" s="64"/>
    </row>
    <row r="154" spans="2:7" ht="14.25">
      <c r="B154" s="72"/>
      <c r="D154" s="76"/>
      <c r="E154" s="64"/>
      <c r="F154" s="64"/>
      <c r="G154" s="64"/>
    </row>
    <row r="155" spans="2:7" ht="14.25">
      <c r="B155" s="72"/>
      <c r="D155" s="76"/>
      <c r="E155" s="64"/>
      <c r="F155" s="64"/>
      <c r="G155" s="64"/>
    </row>
    <row r="156" spans="2:7" ht="14.25">
      <c r="B156" s="72"/>
      <c r="D156" s="76"/>
      <c r="E156" s="64"/>
      <c r="F156" s="64"/>
      <c r="G156" s="64"/>
    </row>
  </sheetData>
  <sheetProtection/>
  <mergeCells count="136">
    <mergeCell ref="B103:C103"/>
    <mergeCell ref="B97:C97"/>
    <mergeCell ref="D149:G149"/>
    <mergeCell ref="D150:G150"/>
    <mergeCell ref="C141:G141"/>
    <mergeCell ref="C142:G142"/>
    <mergeCell ref="C143:G143"/>
    <mergeCell ref="C144:G144"/>
    <mergeCell ref="C145:G145"/>
    <mergeCell ref="C146:G146"/>
    <mergeCell ref="B87:C87"/>
    <mergeCell ref="B88:C88"/>
    <mergeCell ref="B89:C89"/>
    <mergeCell ref="B90:C90"/>
    <mergeCell ref="B91:C91"/>
    <mergeCell ref="B81:C81"/>
    <mergeCell ref="B82:C82"/>
    <mergeCell ref="B83:C83"/>
    <mergeCell ref="B84:C84"/>
    <mergeCell ref="B85:C85"/>
    <mergeCell ref="B73:C73"/>
    <mergeCell ref="B74:C74"/>
    <mergeCell ref="B86:C86"/>
    <mergeCell ref="B77:C77"/>
    <mergeCell ref="B78:C78"/>
    <mergeCell ref="B79:C79"/>
    <mergeCell ref="B80:C80"/>
    <mergeCell ref="B75:G75"/>
    <mergeCell ref="B76:C76"/>
    <mergeCell ref="B64:C64"/>
    <mergeCell ref="B65:C65"/>
    <mergeCell ref="B69:C69"/>
    <mergeCell ref="B70:C70"/>
    <mergeCell ref="B71:C71"/>
    <mergeCell ref="B72:C72"/>
    <mergeCell ref="B58:C58"/>
    <mergeCell ref="B59:C59"/>
    <mergeCell ref="B54:C54"/>
    <mergeCell ref="B67:C67"/>
    <mergeCell ref="B68:C68"/>
    <mergeCell ref="B66:C66"/>
    <mergeCell ref="B60:C60"/>
    <mergeCell ref="B61:C61"/>
    <mergeCell ref="B62:C62"/>
    <mergeCell ref="B63:C63"/>
    <mergeCell ref="B51:C51"/>
    <mergeCell ref="B52:C52"/>
    <mergeCell ref="B53:C53"/>
    <mergeCell ref="B55:C55"/>
    <mergeCell ref="B56:C56"/>
    <mergeCell ref="B57:C57"/>
    <mergeCell ref="B45:C45"/>
    <mergeCell ref="B46:C46"/>
    <mergeCell ref="B47:C47"/>
    <mergeCell ref="B48:C48"/>
    <mergeCell ref="B49:C49"/>
    <mergeCell ref="B50:C50"/>
    <mergeCell ref="B31:C31"/>
    <mergeCell ref="B41:C41"/>
    <mergeCell ref="B36:C36"/>
    <mergeCell ref="B37:C37"/>
    <mergeCell ref="B38:C38"/>
    <mergeCell ref="B39:C39"/>
    <mergeCell ref="B40:C40"/>
    <mergeCell ref="B16:C16"/>
    <mergeCell ref="B18:C18"/>
    <mergeCell ref="B22:C22"/>
    <mergeCell ref="B27:C27"/>
    <mergeCell ref="B21:C21"/>
    <mergeCell ref="B24:C24"/>
    <mergeCell ref="B25:C25"/>
    <mergeCell ref="D1:G1"/>
    <mergeCell ref="D2:G2"/>
    <mergeCell ref="A1:C1"/>
    <mergeCell ref="A2:C2"/>
    <mergeCell ref="A7:G7"/>
    <mergeCell ref="A4:G4"/>
    <mergeCell ref="A5:G5"/>
    <mergeCell ref="B28:C28"/>
    <mergeCell ref="B29:C29"/>
    <mergeCell ref="B30:C30"/>
    <mergeCell ref="B9:G9"/>
    <mergeCell ref="B23:C23"/>
    <mergeCell ref="B12:C12"/>
    <mergeCell ref="B20:C20"/>
    <mergeCell ref="B13:C13"/>
    <mergeCell ref="B14:C14"/>
    <mergeCell ref="B15:C15"/>
    <mergeCell ref="B112:C112"/>
    <mergeCell ref="B113:C113"/>
    <mergeCell ref="B114:C114"/>
    <mergeCell ref="B32:C32"/>
    <mergeCell ref="B33:C33"/>
    <mergeCell ref="B34:C34"/>
    <mergeCell ref="B35:C35"/>
    <mergeCell ref="B42:C42"/>
    <mergeCell ref="B43:C43"/>
    <mergeCell ref="B44:C44"/>
    <mergeCell ref="B101:C101"/>
    <mergeCell ref="B98:G98"/>
    <mergeCell ref="B99:C99"/>
    <mergeCell ref="B109:G109"/>
    <mergeCell ref="B110:C110"/>
    <mergeCell ref="B111:C111"/>
    <mergeCell ref="B107:C107"/>
    <mergeCell ref="B104:C104"/>
    <mergeCell ref="B105:C105"/>
    <mergeCell ref="B106:C106"/>
    <mergeCell ref="B92:C92"/>
    <mergeCell ref="B93:C93"/>
    <mergeCell ref="B94:C94"/>
    <mergeCell ref="B95:C95"/>
    <mergeCell ref="B96:C96"/>
    <mergeCell ref="B100:C100"/>
    <mergeCell ref="B116:C116"/>
    <mergeCell ref="B117:C117"/>
    <mergeCell ref="B118:C118"/>
    <mergeCell ref="B119:C119"/>
    <mergeCell ref="B120:C120"/>
    <mergeCell ref="B115:C115"/>
    <mergeCell ref="B131:C131"/>
    <mergeCell ref="B125:C125"/>
    <mergeCell ref="B126:C126"/>
    <mergeCell ref="B127:C127"/>
    <mergeCell ref="B128:C128"/>
    <mergeCell ref="B129:C129"/>
    <mergeCell ref="B132:C132"/>
    <mergeCell ref="B133:C133"/>
    <mergeCell ref="B134:C134"/>
    <mergeCell ref="B135:C135"/>
    <mergeCell ref="B136:C136"/>
    <mergeCell ref="B121:C121"/>
    <mergeCell ref="B122:C122"/>
    <mergeCell ref="B123:C123"/>
    <mergeCell ref="B124:C124"/>
    <mergeCell ref="B130:C130"/>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F7" sqref="F7"/>
    </sheetView>
  </sheetViews>
  <sheetFormatPr defaultColWidth="9.140625" defaultRowHeight="15"/>
  <cols>
    <col min="1" max="1" width="5.28125" style="88" customWidth="1"/>
    <col min="2" max="2" width="51.00390625" style="88" customWidth="1"/>
    <col min="3" max="3" width="28.57421875" style="88" customWidth="1"/>
  </cols>
  <sheetData>
    <row r="1" spans="1:3" ht="15.75">
      <c r="A1" s="146" t="s">
        <v>170</v>
      </c>
      <c r="B1" s="146"/>
      <c r="C1" s="146"/>
    </row>
    <row r="3" spans="1:3" ht="26.25" customHeight="1">
      <c r="A3" s="79" t="s">
        <v>54</v>
      </c>
      <c r="B3" s="79" t="s">
        <v>55</v>
      </c>
      <c r="C3" s="79" t="s">
        <v>56</v>
      </c>
    </row>
    <row r="4" spans="1:3" ht="23.25" customHeight="1">
      <c r="A4" s="89" t="s">
        <v>59</v>
      </c>
      <c r="B4" s="83" t="s">
        <v>60</v>
      </c>
      <c r="C4" s="83"/>
    </row>
    <row r="5" spans="1:3" ht="23.25" customHeight="1">
      <c r="A5" s="80">
        <v>1</v>
      </c>
      <c r="B5" s="81"/>
      <c r="C5" s="81"/>
    </row>
    <row r="6" spans="1:3" ht="23.25" customHeight="1">
      <c r="A6" s="80">
        <v>2</v>
      </c>
      <c r="B6" s="81"/>
      <c r="C6" s="81"/>
    </row>
    <row r="7" spans="1:3" ht="23.25" customHeight="1">
      <c r="A7" s="80">
        <v>3</v>
      </c>
      <c r="B7" s="81"/>
      <c r="C7" s="81"/>
    </row>
    <row r="8" spans="1:3" ht="23.25" customHeight="1">
      <c r="A8" s="80">
        <v>4</v>
      </c>
      <c r="B8" s="81"/>
      <c r="C8" s="81"/>
    </row>
    <row r="9" spans="1:3" ht="23.25" customHeight="1">
      <c r="A9" s="80">
        <v>5</v>
      </c>
      <c r="B9" s="81"/>
      <c r="C9" s="81"/>
    </row>
    <row r="10" spans="1:3" ht="23.25" customHeight="1">
      <c r="A10" s="80"/>
      <c r="B10" s="81" t="s">
        <v>135</v>
      </c>
      <c r="C10" s="81"/>
    </row>
    <row r="11" spans="1:3" ht="23.25" customHeight="1">
      <c r="A11" s="89" t="s">
        <v>61</v>
      </c>
      <c r="B11" s="83" t="s">
        <v>62</v>
      </c>
      <c r="C11" s="81"/>
    </row>
    <row r="12" spans="1:3" ht="23.25" customHeight="1">
      <c r="A12" s="80">
        <v>1</v>
      </c>
      <c r="B12" s="81"/>
      <c r="C12" s="81"/>
    </row>
    <row r="13" spans="1:3" ht="23.25" customHeight="1">
      <c r="A13" s="80">
        <v>2</v>
      </c>
      <c r="B13" s="81"/>
      <c r="C13" s="81"/>
    </row>
    <row r="14" spans="1:3" ht="23.25" customHeight="1">
      <c r="A14" s="80">
        <v>3</v>
      </c>
      <c r="B14" s="81"/>
      <c r="C14" s="81"/>
    </row>
    <row r="15" spans="1:3" ht="23.25" customHeight="1">
      <c r="A15" s="80">
        <v>4</v>
      </c>
      <c r="B15" s="81"/>
      <c r="C15" s="81"/>
    </row>
    <row r="16" spans="1:3" ht="23.25" customHeight="1">
      <c r="A16" s="80">
        <v>5</v>
      </c>
      <c r="B16" s="81"/>
      <c r="C16" s="81"/>
    </row>
    <row r="17" spans="1:3" ht="23.25" customHeight="1">
      <c r="A17" s="80"/>
      <c r="B17" s="81" t="s">
        <v>134</v>
      </c>
      <c r="C17" s="81"/>
    </row>
    <row r="18" spans="1:3" ht="23.25" customHeight="1">
      <c r="A18" s="89" t="s">
        <v>63</v>
      </c>
      <c r="B18" s="83" t="s">
        <v>64</v>
      </c>
      <c r="C18" s="81"/>
    </row>
    <row r="19" spans="1:3" ht="23.25" customHeight="1">
      <c r="A19" s="80">
        <v>1</v>
      </c>
      <c r="B19" s="81"/>
      <c r="C19" s="81"/>
    </row>
    <row r="20" spans="1:3" ht="23.25" customHeight="1">
      <c r="A20" s="80">
        <v>2</v>
      </c>
      <c r="B20" s="81"/>
      <c r="C20" s="81"/>
    </row>
    <row r="21" spans="1:3" ht="23.25" customHeight="1">
      <c r="A21" s="80">
        <v>3</v>
      </c>
      <c r="B21" s="81"/>
      <c r="C21" s="81"/>
    </row>
    <row r="22" spans="1:3" ht="23.25" customHeight="1">
      <c r="A22" s="80">
        <v>4</v>
      </c>
      <c r="B22" s="81"/>
      <c r="C22" s="81"/>
    </row>
    <row r="23" spans="1:3" ht="23.25" customHeight="1">
      <c r="A23" s="80">
        <v>5</v>
      </c>
      <c r="B23" s="81"/>
      <c r="C23" s="81"/>
    </row>
    <row r="24" spans="1:3" ht="23.25" customHeight="1">
      <c r="A24" s="80"/>
      <c r="B24" s="81" t="s">
        <v>135</v>
      </c>
      <c r="C24" s="81"/>
    </row>
    <row r="25" spans="1:3" ht="15.75">
      <c r="A25" s="85"/>
      <c r="B25" s="86"/>
      <c r="C25" s="86"/>
    </row>
    <row r="26" spans="1:3" ht="15.75">
      <c r="A26" s="85"/>
      <c r="B26" s="86"/>
      <c r="C26" s="86"/>
    </row>
    <row r="27" ht="15.75">
      <c r="A27" s="87"/>
    </row>
  </sheetData>
  <sheetProtection/>
  <mergeCells count="1">
    <mergeCell ref="A1:C1"/>
  </mergeCells>
  <printOptions/>
  <pageMargins left="0.63" right="0.39" top="0.51"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K11" sqref="K11"/>
    </sheetView>
  </sheetViews>
  <sheetFormatPr defaultColWidth="9.140625" defaultRowHeight="15"/>
  <cols>
    <col min="1" max="1" width="6.57421875" style="88" customWidth="1"/>
    <col min="2" max="2" width="26.7109375" style="88" customWidth="1"/>
    <col min="3" max="3" width="19.421875" style="88" customWidth="1"/>
    <col min="4" max="4" width="14.28125" style="88" customWidth="1"/>
    <col min="5" max="5" width="15.00390625" style="88" customWidth="1"/>
    <col min="6" max="6" width="19.00390625" style="88" customWidth="1"/>
  </cols>
  <sheetData>
    <row r="1" spans="1:6" ht="15.75">
      <c r="A1" s="146" t="s">
        <v>171</v>
      </c>
      <c r="B1" s="146"/>
      <c r="C1" s="146"/>
      <c r="D1" s="146"/>
      <c r="E1" s="146"/>
      <c r="F1" s="146"/>
    </row>
    <row r="3" spans="1:6" ht="15.75">
      <c r="A3" s="149" t="s">
        <v>54</v>
      </c>
      <c r="B3" s="149" t="s">
        <v>57</v>
      </c>
      <c r="C3" s="149" t="s">
        <v>58</v>
      </c>
      <c r="D3" s="147" t="s">
        <v>172</v>
      </c>
      <c r="E3" s="148"/>
      <c r="F3" s="149" t="s">
        <v>56</v>
      </c>
    </row>
    <row r="4" spans="1:6" ht="15.75">
      <c r="A4" s="150"/>
      <c r="B4" s="150"/>
      <c r="C4" s="150"/>
      <c r="D4" s="79" t="s">
        <v>2</v>
      </c>
      <c r="E4" s="79" t="s">
        <v>3</v>
      </c>
      <c r="F4" s="150"/>
    </row>
    <row r="5" spans="1:6" ht="21.75" customHeight="1">
      <c r="A5" s="80">
        <v>1</v>
      </c>
      <c r="B5" s="83"/>
      <c r="C5" s="83"/>
      <c r="D5" s="82"/>
      <c r="E5" s="82"/>
      <c r="F5" s="83"/>
    </row>
    <row r="6" spans="1:6" ht="21.75" customHeight="1">
      <c r="A6" s="80">
        <v>2</v>
      </c>
      <c r="B6" s="81"/>
      <c r="C6" s="81"/>
      <c r="D6" s="84"/>
      <c r="E6" s="84"/>
      <c r="F6" s="81"/>
    </row>
    <row r="7" spans="1:6" ht="21.75" customHeight="1">
      <c r="A7" s="80">
        <v>3</v>
      </c>
      <c r="B7" s="81"/>
      <c r="C7" s="81"/>
      <c r="D7" s="84"/>
      <c r="E7" s="84"/>
      <c r="F7" s="81"/>
    </row>
    <row r="8" spans="1:6" ht="21.75" customHeight="1">
      <c r="A8" s="80">
        <v>4</v>
      </c>
      <c r="B8" s="81"/>
      <c r="C8" s="81"/>
      <c r="D8" s="84"/>
      <c r="E8" s="84"/>
      <c r="F8" s="81"/>
    </row>
    <row r="9" spans="1:6" ht="21.75" customHeight="1">
      <c r="A9" s="80">
        <v>5</v>
      </c>
      <c r="B9" s="81"/>
      <c r="C9" s="81"/>
      <c r="D9" s="84"/>
      <c r="E9" s="84"/>
      <c r="F9" s="81"/>
    </row>
    <row r="10" spans="1:6" ht="21.75" customHeight="1">
      <c r="A10" s="80">
        <v>6</v>
      </c>
      <c r="B10" s="81"/>
      <c r="C10" s="81"/>
      <c r="D10" s="84"/>
      <c r="E10" s="84"/>
      <c r="F10" s="81"/>
    </row>
    <row r="11" spans="1:6" ht="21.75" customHeight="1">
      <c r="A11" s="80">
        <v>7</v>
      </c>
      <c r="B11" s="81"/>
      <c r="C11" s="81"/>
      <c r="D11" s="84"/>
      <c r="E11" s="84"/>
      <c r="F11" s="81"/>
    </row>
    <row r="12" spans="1:6" ht="21.75" customHeight="1">
      <c r="A12" s="80">
        <v>8</v>
      </c>
      <c r="B12" s="81"/>
      <c r="C12" s="81"/>
      <c r="D12" s="84"/>
      <c r="E12" s="84"/>
      <c r="F12" s="81"/>
    </row>
    <row r="13" spans="1:6" ht="21.75" customHeight="1">
      <c r="A13" s="80">
        <v>9</v>
      </c>
      <c r="B13" s="81"/>
      <c r="C13" s="81"/>
      <c r="D13" s="84"/>
      <c r="E13" s="84"/>
      <c r="F13" s="81"/>
    </row>
    <row r="14" spans="1:6" ht="21.75" customHeight="1">
      <c r="A14" s="80">
        <v>10</v>
      </c>
      <c r="B14" s="81"/>
      <c r="C14" s="81"/>
      <c r="D14" s="84"/>
      <c r="E14" s="84"/>
      <c r="F14" s="81"/>
    </row>
    <row r="15" spans="1:6" ht="21.75" customHeight="1">
      <c r="A15" s="80"/>
      <c r="B15" s="81" t="s">
        <v>135</v>
      </c>
      <c r="C15" s="81"/>
      <c r="D15" s="84"/>
      <c r="E15" s="84"/>
      <c r="F15" s="81"/>
    </row>
    <row r="16" spans="1:6" ht="15.75">
      <c r="A16" s="85"/>
      <c r="B16" s="86"/>
      <c r="C16" s="86"/>
      <c r="D16" s="86"/>
      <c r="E16" s="86"/>
      <c r="F16" s="86"/>
    </row>
    <row r="17" ht="15.75">
      <c r="A17" s="87"/>
    </row>
  </sheetData>
  <sheetProtection/>
  <mergeCells count="6">
    <mergeCell ref="A1:F1"/>
    <mergeCell ref="D3:E3"/>
    <mergeCell ref="B3:B4"/>
    <mergeCell ref="C3:C4"/>
    <mergeCell ref="F3:F4"/>
    <mergeCell ref="A3:A4"/>
  </mergeCells>
  <printOptions/>
  <pageMargins left="0.4" right="0.34" top="0.4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2018-05-09T03:33:19Z</dcterms:modified>
  <cp:category/>
  <cp:version/>
  <cp:contentType/>
  <cp:contentStatus/>
</cp:coreProperties>
</file>