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Phiếu điều tra ICT INDEX 2018" sheetId="1" r:id="rId1"/>
    <sheet name="CSDL chuyên ngành" sheetId="2" r:id="rId2"/>
    <sheet name="Phần mềm nguồn mở" sheetId="3" r:id="rId3"/>
  </sheets>
  <definedNames>
    <definedName name="_xlnm.Print_Titles" localSheetId="0">'Phiếu điều tra ICT INDEX 2018'!$18:$18</definedName>
  </definedNames>
  <calcPr fullCalcOnLoad="1"/>
</workbook>
</file>

<file path=xl/sharedStrings.xml><?xml version="1.0" encoding="utf-8"?>
<sst xmlns="http://schemas.openxmlformats.org/spreadsheetml/2006/main" count="259" uniqueCount="162">
  <si>
    <t>THÔNG TIN CHUNG</t>
  </si>
  <si>
    <t>Email</t>
  </si>
  <si>
    <t>Năm 2016</t>
  </si>
  <si>
    <t>Năm 2017</t>
  </si>
  <si>
    <t>Chỉ tiêu</t>
  </si>
  <si>
    <t>Giải thích biến động</t>
  </si>
  <si>
    <t>HẠ TẦNG KỸ THUẬT CNTT</t>
  </si>
  <si>
    <t>Đơn vị tính</t>
  </si>
  <si>
    <t>Người</t>
  </si>
  <si>
    <t>Thủ tục</t>
  </si>
  <si>
    <t>Máy</t>
  </si>
  <si>
    <t>Kbps</t>
  </si>
  <si>
    <t>Leased Line</t>
  </si>
  <si>
    <t>FTTH</t>
  </si>
  <si>
    <t>xDSL (ADSL và SDSL)</t>
  </si>
  <si>
    <t>Băng rộng khác</t>
  </si>
  <si>
    <t>Máy tính để bàn</t>
  </si>
  <si>
    <t>Máy tính xách tay</t>
  </si>
  <si>
    <t>Máy chủ</t>
  </si>
  <si>
    <t>1.1</t>
  </si>
  <si>
    <t>1.2</t>
  </si>
  <si>
    <t>1.3</t>
  </si>
  <si>
    <t>6.1</t>
  </si>
  <si>
    <t>Máy tính</t>
  </si>
  <si>
    <t>6.2</t>
  </si>
  <si>
    <t>Tường lửa</t>
  </si>
  <si>
    <t>Lọc thư rác</t>
  </si>
  <si>
    <t>Phần mềm bảo mật/diệt virut</t>
  </si>
  <si>
    <t>Hệ thống cảnh báo truy nhập trái phép</t>
  </si>
  <si>
    <t>Giải pháp khác (Ghi rõ tên giải pháp)</t>
  </si>
  <si>
    <t>Triển khai hệ thống an toàn thông tin, an toàn dữ liệu</t>
  </si>
  <si>
    <t>STT</t>
  </si>
  <si>
    <t>Băng từ</t>
  </si>
  <si>
    <t>Tủ đĩa</t>
  </si>
  <si>
    <t>SAN</t>
  </si>
  <si>
    <t>NAS</t>
  </si>
  <si>
    <t>DAS</t>
  </si>
  <si>
    <t>VND</t>
  </si>
  <si>
    <t>HẠ TẦNG NHÂN LỰC CNTT</t>
  </si>
  <si>
    <t>B.</t>
  </si>
  <si>
    <t>A.</t>
  </si>
  <si>
    <t>D.</t>
  </si>
  <si>
    <t>C.</t>
  </si>
  <si>
    <t>ỨNG DỤNG CNTT</t>
  </si>
  <si>
    <t>•</t>
  </si>
  <si>
    <t>Quản lý văn bản và điều hành trên môi trường mạng</t>
  </si>
  <si>
    <t>Quản lý nhân sự</t>
  </si>
  <si>
    <t>Quản lý tài chính - kế toán</t>
  </si>
  <si>
    <t>Ứng dụng chữ ký số</t>
  </si>
  <si>
    <t>Ứng dụng khác (Liệt kê chi tiết)</t>
  </si>
  <si>
    <t>TT</t>
  </si>
  <si>
    <t xml:space="preserve">Tên cơ sở dữ liệu </t>
  </si>
  <si>
    <t>Ghi chú</t>
  </si>
  <si>
    <t>Tên phần mềm nguồn mở</t>
  </si>
  <si>
    <t>Lĩnh vực ứng dụng</t>
  </si>
  <si>
    <t>I</t>
  </si>
  <si>
    <t>CSDL đang chuẩn bị</t>
  </si>
  <si>
    <t>II</t>
  </si>
  <si>
    <t>CSDL đang xây dựng</t>
  </si>
  <si>
    <t>III</t>
  </si>
  <si>
    <t>CSDL đã đưa vào sử dụng</t>
  </si>
  <si>
    <t>Nội bộ</t>
  </si>
  <si>
    <t>Giấy mời họp</t>
  </si>
  <si>
    <t>Tài liệu phục vụ cuộc họp</t>
  </si>
  <si>
    <t>Văn bản để biết, để báo cáo</t>
  </si>
  <si>
    <t>Thông báo chung của cơ quan</t>
  </si>
  <si>
    <t>Các tài liệu cần trao đổi trong quá trình xử lý công việc</t>
  </si>
  <si>
    <t>Các hoạt động nội bộ khác (ghi cụ thể)</t>
  </si>
  <si>
    <t>Với cơ quan, tổ chức, cá nhân bên ngoài</t>
  </si>
  <si>
    <t>Văn bản hành chính</t>
  </si>
  <si>
    <t>Hồ sơ công việc</t>
  </si>
  <si>
    <t>Gửi bản điện tử kèm theo văn bản giấy cho UBND các cấp</t>
  </si>
  <si>
    <t>Triển khai ứng dụng phần mềm nguồn mở</t>
  </si>
  <si>
    <t>5.1</t>
  </si>
  <si>
    <t xml:space="preserve">Tỷ lệ máy trạm cài đặt phần mềm văn phòng OpenOffice: </t>
  </si>
  <si>
    <t xml:space="preserve">Tỷ lệ máy trạm cài đặt phần mềm thư điện tử ThunderBird: </t>
  </si>
  <si>
    <t>Tỷ lệ máy trạm cài đặt phần mềm bộ gõ tiếng Việt Unikey:</t>
  </si>
  <si>
    <t>Tỷ lệ máy trạm cài đặt hệ điều hành PMNM:</t>
  </si>
  <si>
    <t>Tỷ lệ máy chủ cài đặt hệ điều hành PMNM:</t>
  </si>
  <si>
    <t xml:space="preserve">Tỷ lệ máy trạm cài đặt phần mềm trình duyệt web FireFox: </t>
  </si>
  <si>
    <t>5.3</t>
  </si>
  <si>
    <t>Chia ra</t>
  </si>
  <si>
    <t>Dịch vụ</t>
  </si>
  <si>
    <t>Tổng số dịch vụ công trực tuyến mức độ 4</t>
  </si>
  <si>
    <t>Tổng số dịch vụ công trực tuyến mức độ 3</t>
  </si>
  <si>
    <t>Tổng số dịch vụ công trực tuyến mức độ 2</t>
  </si>
  <si>
    <t>Tổng số dịch vụ công trực tuyến mức độ 1</t>
  </si>
  <si>
    <t>%</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</si>
  <si>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</si>
  <si>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</si>
  <si>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</si>
  <si>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</si>
  <si>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</si>
  <si>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</si>
  <si>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</si>
  <si>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Tổng số thuê bao điện thoại cố định</t>
  </si>
  <si>
    <t>Hệ thống hội nghị trực tuyến (Đánh dấu X vào ô)</t>
  </si>
  <si>
    <t>Có</t>
  </si>
  <si>
    <t>Không</t>
  </si>
  <si>
    <t>Thuê bao</t>
  </si>
  <si>
    <t xml:space="preserve">Tổng số thuê bao Internet </t>
  </si>
  <si>
    <t>HẠ TẦNG KỸ THUẬT TRONG CQNN</t>
  </si>
  <si>
    <t>Quản lý tài sản cố định</t>
  </si>
  <si>
    <t>Hệ thống một cửa điện tử</t>
  </si>
  <si>
    <t>Dịch vụ công trực tuyến</t>
  </si>
  <si>
    <t>7.1</t>
  </si>
  <si>
    <t>7.2</t>
  </si>
  <si>
    <t>7.2.1</t>
  </si>
  <si>
    <t>7.2.2</t>
  </si>
  <si>
    <t>5.2</t>
  </si>
  <si>
    <t>6.3</t>
  </si>
  <si>
    <t>……</t>
  </si>
  <si>
    <t>…..</t>
  </si>
  <si>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</si>
  <si>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SỞ THÔNG TIN VÀ TRUYỀN THÔNG</t>
  </si>
  <si>
    <t>Tên cơ quan/đơn vị: ………………………………………</t>
  </si>
  <si>
    <t>Tổng số cán bộ công chức, viên chức (CCVC) của đơn vị</t>
  </si>
  <si>
    <t>Tổng số thủ tục hành chính (TTHC) còn hiệu lực của đơn vị</t>
  </si>
  <si>
    <t>HẠ TẦNG KỸ THUẬT CỦA ĐƠN VỊ</t>
  </si>
  <si>
    <t>Tổng số máy tính trong cơ quan, đơn vị</t>
  </si>
  <si>
    <t>Tổng số máy tính có kết nối Internet</t>
  </si>
  <si>
    <t>3.1</t>
  </si>
  <si>
    <t>3.2</t>
  </si>
  <si>
    <t>3.3</t>
  </si>
  <si>
    <t>3.4</t>
  </si>
  <si>
    <t>Tổng đầu tư từ NSNN cho hạ tầng kỹ thuật của đơn vị</t>
  </si>
  <si>
    <t>Tổng đầu tư  từ NSNN cho hạ tầng an toàn thông tin của đơn vị</t>
  </si>
  <si>
    <t>Triển khai giải pháp an toàn dữ liệu (Đánh dấu X vào ô năm tương ứng)</t>
  </si>
  <si>
    <t>HẠ TẦNG NHÂN LỰC CỦA CƠ QUAN</t>
  </si>
  <si>
    <t>Tổng số cán bộ chuyên trách/phụ trách về CNTT của đơn vị</t>
  </si>
  <si>
    <t>Tổng số cán bộ chuyên trách/phụ trách về CNTT có trình độ đại học trở lên</t>
  </si>
  <si>
    <t>Tổng số cán bộ chuyên trách/phụ trách về an toàn thông tin của đơn vị</t>
  </si>
  <si>
    <t>Tổng số lượt CCVC của đơn vị được hướng dẫn sử dụng các phần mềm nguồn mở thông dụng (OpenOffice, ThunderBird, FireFox và Unikey hoặc các phần mềm nguồn mở khác)  trong năm</t>
  </si>
  <si>
    <t>Tổng số lượt CCVC của đơn vị được tập huấn về an toàn thông tin trong năm</t>
  </si>
  <si>
    <t>Tổng chi cho đào tạo CNTT của đơn vị</t>
  </si>
  <si>
    <t>Tổng số CCVC của đơn vị sử dụng thư điện tử chính thức trên trong công việc</t>
  </si>
  <si>
    <r>
      <t xml:space="preserve">Triển khai các ứng dụng cơ bản (nếu có sử dụng đề nghị tích X </t>
    </r>
    <r>
      <rPr>
        <b/>
        <sz val="11"/>
        <color indexed="8"/>
        <rFont val="Times New Roman"/>
        <family val="1"/>
      </rPr>
      <t>vào ô năm tương ứng)</t>
    </r>
  </si>
  <si>
    <t>Xây dựng cơ sở dữ liệu chuyên ngành (Cung cấp tại Phụ lục I - CSDL chuyên ngành)</t>
  </si>
  <si>
    <t>Sử dụng văn bản điện tử trong hoạt động của cơ quan  và các đơn vị trực thuộc</t>
  </si>
  <si>
    <t>Triển khai các văn bản điện tử (nếu có sử dụng đề nghị tích X vào ô năm tương ứng)</t>
  </si>
  <si>
    <t>5.1.1</t>
  </si>
  <si>
    <t>5.1.2</t>
  </si>
  <si>
    <t>Tại cơ quan, đơn vị</t>
  </si>
  <si>
    <t>Tổng số CCVC trong đơn vị sử dụng các phần mềm nguồn mở thông dụng trong công việc:</t>
  </si>
  <si>
    <t>Các PMNM do các đơn vị chuyên trách CNTT của các Bộ, ngành, và các đơn vị trực thuộc tự phát triển hoặc thuê đơn vị khác phát triển và đã triển khai ứng dụng cho cơ quan, đơn vị và các đơn vị trực thuộc sử dụng (Cung cấp tại Phụ lục II- Phần mềm nguồn mở)</t>
  </si>
  <si>
    <t>Tổng số dịch vụ hành chính công của đơn vị</t>
  </si>
  <si>
    <t xml:space="preserve">Tổng số dịch vụ công trực tuyến của đơn vị ở tất cả các mức độ </t>
  </si>
  <si>
    <t>7.2.3</t>
  </si>
  <si>
    <t>7.2.4</t>
  </si>
  <si>
    <t>Tổng đầu tư từ NSNN cho ứng dụng CNTT của đơn vị</t>
  </si>
  <si>
    <t>PHỤ LỤC I - DANH SÁCH CƠ SỞ DỮ LIỆU CỦA CƠ QUAN, ĐƠN VỊ</t>
  </si>
  <si>
    <t>PHỤ LỤC II - DANH SÁCH CÁC PHẦN MỀM NGUỒN MỞ TỰ PHÁT TRIỂN CỦA CƠ QUAN, ĐƠN VỊ</t>
  </si>
  <si>
    <t>Thời gian đã triển khai</t>
  </si>
  <si>
    <r>
      <t xml:space="preserve">Lãnh đạo Cơ quan, đơn vị
</t>
    </r>
    <r>
      <rPr>
        <i/>
        <sz val="11"/>
        <color indexed="8"/>
        <rFont val="Cambria"/>
        <family val="1"/>
      </rPr>
      <t>(Ký tên, đóng dấu hoặc ký số)</t>
    </r>
    <r>
      <rPr>
        <b/>
        <sz val="11"/>
        <color indexed="8"/>
        <rFont val="Cambria"/>
        <family val="1"/>
      </rPr>
      <t xml:space="preserve">
</t>
    </r>
  </si>
  <si>
    <t>Tổng băng thông kết nối Internet của đơn vị theo từng loại kết nối (kbps)</t>
  </si>
  <si>
    <t>Tổng số máy tính trong đơn vị có cài đặt các phần mềm diệt và phòng chống virus</t>
  </si>
  <si>
    <t>Triển khai giải pháp an toàn thông tin (nếu có đánh dấu X vào ô năm tương ứng)</t>
  </si>
  <si>
    <t>UBND TỈNH TÂY NINH</t>
  </si>
  <si>
    <t>PHIẾU THU THẬP SỐ LIỆU VỀ MỨC ĐỘ SẴN SÀNG
 CHO PHÁT TRIỂN VÀ ỨNG DỤNG CNTT-TT NĂM 2018 TRÊN ĐỊA BÀN TỈNH TÂY NINH</t>
  </si>
  <si>
    <t>(Áp dụng đối với Sở, ban, ngành)</t>
  </si>
  <si>
    <t>Tổng số CCVC của đơn vị được cấp hòm thư điện tử chính thức (địa chỉ thư điện tử công vụ có dạng:  @tayninh.gov.vn)</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</si>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</sst>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64">
    <font>
      <sz val="11"/>
      <color theme="1"/>
      <name val="Calibri"/>
      <family val="2"/>
    </font>
    <font>
      <sz val="12"/>
      <color indexed="8"/>
      <name val="Times New Roman"/>
      <family val="2"/>
    </font>
    <font>
      <b/>
      <sz val="11"/>
      <color indexed="8"/>
      <name val="Cambria"/>
      <family val="1"/>
    </font>
    <font>
      <i/>
      <sz val="11"/>
      <color indexed="8"/>
      <name val="Cambria"/>
      <family val="1"/>
    </font>
    <font>
      <b/>
      <i/>
      <sz val="11"/>
      <color indexed="8"/>
      <name val="Cambria"/>
      <family val="1"/>
    </font>
    <font>
      <sz val="11"/>
      <color indexed="8"/>
      <name val="Cambria"/>
      <family val="1"/>
    </font>
    <font>
      <b/>
      <sz val="11"/>
      <color indexed="8"/>
      <name val="Times New Roman"/>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1"/>
      <color indexed="10"/>
      <name val="Cambria"/>
      <family val="1"/>
    </font>
    <font>
      <sz val="12"/>
      <color indexed="8"/>
      <name val="Cambria"/>
      <family val="1"/>
    </font>
    <font>
      <b/>
      <sz val="12"/>
      <color indexed="8"/>
      <name val="Cambria"/>
      <family val="1"/>
    </font>
    <font>
      <sz val="11"/>
      <color indexed="8"/>
      <name val="Times New Roman"/>
      <family val="1"/>
    </font>
    <font>
      <i/>
      <sz val="12"/>
      <color indexed="8"/>
      <name val="Times New Roman"/>
      <family val="1"/>
    </font>
    <font>
      <b/>
      <i/>
      <sz val="11"/>
      <color indexed="8"/>
      <name val="Times New Roman"/>
      <family val="1"/>
    </font>
    <font>
      <i/>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1"/>
      <color rgb="FFFF0000"/>
      <name val="Cambria"/>
      <family val="1"/>
    </font>
    <font>
      <sz val="12"/>
      <color theme="1"/>
      <name val="Cambria"/>
      <family val="1"/>
    </font>
    <font>
      <b/>
      <sz val="11"/>
      <color theme="1"/>
      <name val="Cambria"/>
      <family val="1"/>
    </font>
    <font>
      <b/>
      <sz val="12"/>
      <color theme="1"/>
      <name val="Cambria"/>
      <family val="1"/>
    </font>
    <font>
      <b/>
      <i/>
      <sz val="11"/>
      <color theme="1"/>
      <name val="Cambria"/>
      <family val="1"/>
    </font>
    <font>
      <i/>
      <sz val="11"/>
      <color theme="1"/>
      <name val="Cambria"/>
      <family val="1"/>
    </font>
    <font>
      <sz val="11"/>
      <color theme="1"/>
      <name val="Times New Roman"/>
      <family val="1"/>
    </font>
    <font>
      <i/>
      <sz val="12"/>
      <color theme="1"/>
      <name val="Times New Roman"/>
      <family val="1"/>
    </font>
    <font>
      <b/>
      <sz val="11"/>
      <color theme="1"/>
      <name val="Times New Roman"/>
      <family val="1"/>
    </font>
    <font>
      <b/>
      <i/>
      <sz val="11"/>
      <color theme="1"/>
      <name val="Times New Roman"/>
      <family val="1"/>
    </font>
    <font>
      <i/>
      <sz val="11"/>
      <color theme="1"/>
      <name val="Times New Roman"/>
      <family val="1"/>
    </font>
    <font>
      <sz val="13"/>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top/>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5">
    <xf numFmtId="0" fontId="0" fillId="0" borderId="0" xfId="0" applyFont="1" applyAlignment="1">
      <alignment/>
    </xf>
    <xf numFmtId="0" fontId="50" fillId="0" borderId="0" xfId="0" applyFont="1" applyAlignment="1">
      <alignment wrapText="1"/>
    </xf>
    <xf numFmtId="0" fontId="50" fillId="0" borderId="0" xfId="0" applyFont="1" applyAlignment="1">
      <alignment/>
    </xf>
    <xf numFmtId="0" fontId="51" fillId="0" borderId="0" xfId="0" applyFont="1" applyAlignment="1">
      <alignment vertical="top" wrapText="1"/>
    </xf>
    <xf numFmtId="0" fontId="50" fillId="0" borderId="0" xfId="0" applyFont="1" applyAlignment="1">
      <alignment/>
    </xf>
    <xf numFmtId="0" fontId="52" fillId="0" borderId="0" xfId="0" applyFont="1" applyAlignment="1">
      <alignment/>
    </xf>
    <xf numFmtId="0" fontId="52" fillId="0" borderId="0" xfId="0" applyFont="1" applyAlignment="1">
      <alignment/>
    </xf>
    <xf numFmtId="0" fontId="50" fillId="0" borderId="0" xfId="0" applyFont="1" applyFill="1" applyBorder="1" applyAlignment="1">
      <alignment/>
    </xf>
    <xf numFmtId="0" fontId="51" fillId="0" borderId="0" xfId="0" applyFont="1" applyAlignment="1">
      <alignment vertical="center" wrapText="1"/>
    </xf>
    <xf numFmtId="0" fontId="51" fillId="0" borderId="0" xfId="0" applyFont="1" applyAlignment="1">
      <alignment horizontal="center" vertical="center" wrapText="1"/>
    </xf>
    <xf numFmtId="0" fontId="51" fillId="0" borderId="0" xfId="0" applyFont="1" applyAlignment="1">
      <alignment horizontal="left" vertical="center" wrapText="1"/>
    </xf>
    <xf numFmtId="0" fontId="53" fillId="0" borderId="0" xfId="0" applyFont="1" applyAlignment="1">
      <alignment horizontal="center" vertical="center"/>
    </xf>
    <xf numFmtId="0" fontId="50" fillId="0" borderId="0" xfId="0" applyFont="1" applyAlignment="1">
      <alignment vertical="center"/>
    </xf>
    <xf numFmtId="0" fontId="50" fillId="0" borderId="0" xfId="0" applyFont="1" applyAlignment="1">
      <alignment vertical="center" wrapText="1"/>
    </xf>
    <xf numFmtId="0" fontId="50" fillId="0" borderId="0" xfId="0" applyFont="1" applyAlignment="1">
      <alignment horizontal="center" vertical="center" wrapText="1"/>
    </xf>
    <xf numFmtId="0" fontId="50" fillId="0" borderId="0" xfId="0" applyFont="1" applyAlignment="1">
      <alignment horizontal="left" vertical="center" wrapText="1"/>
    </xf>
    <xf numFmtId="0" fontId="53" fillId="0" borderId="0" xfId="0" applyFont="1" applyAlignment="1">
      <alignment horizontal="center" vertical="center" wrapText="1"/>
    </xf>
    <xf numFmtId="0" fontId="54" fillId="0" borderId="0" xfId="0" applyFont="1" applyBorder="1" applyAlignment="1">
      <alignment horizontal="center" vertical="center"/>
    </xf>
    <xf numFmtId="0" fontId="54" fillId="0" borderId="0" xfId="0" applyFont="1" applyBorder="1" applyAlignment="1">
      <alignment horizontal="left" vertical="center"/>
    </xf>
    <xf numFmtId="0" fontId="55" fillId="0" borderId="0" xfId="0" applyFont="1" applyBorder="1" applyAlignment="1">
      <alignment horizontal="left" vertical="center"/>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0" fontId="54" fillId="34" borderId="11" xfId="0" applyFont="1" applyFill="1" applyBorder="1" applyAlignment="1">
      <alignment horizontal="center" vertical="center"/>
    </xf>
    <xf numFmtId="0" fontId="52" fillId="0" borderId="0" xfId="0" applyFont="1" applyAlignment="1">
      <alignment vertical="center"/>
    </xf>
    <xf numFmtId="0" fontId="54" fillId="0" borderId="10" xfId="0" applyFont="1" applyBorder="1" applyAlignment="1">
      <alignment horizontal="center" vertical="center" wrapText="1"/>
    </xf>
    <xf numFmtId="3" fontId="50" fillId="0" borderId="10" xfId="0" applyNumberFormat="1" applyFont="1" applyBorder="1" applyAlignment="1">
      <alignment horizontal="right" vertical="center"/>
    </xf>
    <xf numFmtId="0" fontId="50" fillId="0" borderId="10" xfId="0" applyFont="1" applyBorder="1" applyAlignment="1">
      <alignment vertical="center"/>
    </xf>
    <xf numFmtId="0" fontId="54" fillId="0" borderId="10" xfId="0" applyFont="1" applyBorder="1" applyAlignment="1">
      <alignment horizontal="center"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54" fillId="0" borderId="10" xfId="0" applyFont="1" applyFill="1" applyBorder="1" applyAlignment="1">
      <alignment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3" fontId="54" fillId="34" borderId="10" xfId="0" applyNumberFormat="1" applyFont="1" applyFill="1" applyBorder="1" applyAlignment="1">
      <alignment horizontal="right" vertical="center" wrapText="1"/>
    </xf>
    <xf numFmtId="0" fontId="54" fillId="34" borderId="10" xfId="0" applyFont="1" applyFill="1" applyBorder="1" applyAlignment="1">
      <alignment vertical="center" wrapText="1"/>
    </xf>
    <xf numFmtId="0" fontId="52" fillId="0" borderId="12" xfId="0" applyFont="1" applyBorder="1" applyAlignment="1">
      <alignment vertical="center"/>
    </xf>
    <xf numFmtId="3" fontId="54" fillId="0" borderId="10" xfId="42" applyNumberFormat="1" applyFont="1" applyBorder="1" applyAlignment="1">
      <alignment horizontal="right" vertical="center"/>
    </xf>
    <xf numFmtId="0" fontId="50" fillId="0" borderId="10" xfId="0" applyFont="1" applyBorder="1" applyAlignment="1">
      <alignment horizontal="center" vertical="center"/>
    </xf>
    <xf numFmtId="3" fontId="50" fillId="0" borderId="10" xfId="42" applyNumberFormat="1" applyFont="1" applyBorder="1" applyAlignment="1">
      <alignment horizontal="right" vertical="center"/>
    </xf>
    <xf numFmtId="0" fontId="54" fillId="35" borderId="10" xfId="0" applyFont="1" applyFill="1" applyBorder="1" applyAlignment="1">
      <alignment horizontal="center" vertical="center"/>
    </xf>
    <xf numFmtId="3" fontId="50" fillId="0" borderId="10" xfId="42" applyNumberFormat="1" applyFont="1" applyBorder="1" applyAlignment="1">
      <alignment horizontal="center" vertical="center"/>
    </xf>
    <xf numFmtId="3" fontId="50" fillId="35" borderId="10" xfId="42" applyNumberFormat="1" applyFont="1" applyFill="1" applyBorder="1" applyAlignment="1">
      <alignment vertical="center"/>
    </xf>
    <xf numFmtId="3" fontId="50" fillId="0" borderId="10" xfId="42" applyNumberFormat="1" applyFont="1" applyBorder="1" applyAlignment="1">
      <alignment vertical="center"/>
    </xf>
    <xf numFmtId="0" fontId="56" fillId="0" borderId="10" xfId="0" applyFont="1" applyBorder="1" applyAlignment="1">
      <alignment horizontal="center" vertical="center"/>
    </xf>
    <xf numFmtId="0" fontId="57" fillId="0" borderId="10" xfId="0" applyFont="1" applyBorder="1" applyAlignment="1">
      <alignment horizontal="center" vertical="center"/>
    </xf>
    <xf numFmtId="0" fontId="50" fillId="0" borderId="10" xfId="0" applyFont="1" applyBorder="1" applyAlignment="1">
      <alignment horizontal="right" vertical="center"/>
    </xf>
    <xf numFmtId="0" fontId="52" fillId="0" borderId="0" xfId="0" applyFont="1" applyBorder="1" applyAlignment="1">
      <alignment vertical="center"/>
    </xf>
    <xf numFmtId="0" fontId="50" fillId="0" borderId="0" xfId="0" applyFont="1" applyBorder="1" applyAlignment="1">
      <alignment horizontal="right" vertical="center"/>
    </xf>
    <xf numFmtId="0" fontId="54" fillId="33" borderId="13" xfId="0" applyFont="1" applyFill="1" applyBorder="1" applyAlignment="1">
      <alignment horizontal="center" vertical="center"/>
    </xf>
    <xf numFmtId="0" fontId="54" fillId="33" borderId="13" xfId="0" applyFont="1" applyFill="1" applyBorder="1" applyAlignment="1">
      <alignment horizontal="center" vertical="center" wrapText="1"/>
    </xf>
    <xf numFmtId="0" fontId="54" fillId="0" borderId="13" xfId="0" applyFont="1" applyFill="1" applyBorder="1" applyAlignment="1">
      <alignment horizontal="center" vertical="center"/>
    </xf>
    <xf numFmtId="3" fontId="54" fillId="0" borderId="10" xfId="0" applyNumberFormat="1" applyFont="1" applyFill="1" applyBorder="1" applyAlignment="1">
      <alignment horizontal="right" vertical="center" wrapText="1"/>
    </xf>
    <xf numFmtId="3" fontId="50" fillId="0" borderId="10" xfId="0" applyNumberFormat="1"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Fill="1" applyBorder="1" applyAlignment="1">
      <alignment vertical="center"/>
    </xf>
    <xf numFmtId="0" fontId="54" fillId="0" borderId="14" xfId="0" applyFont="1" applyBorder="1" applyAlignment="1">
      <alignment horizontal="center" vertical="center"/>
    </xf>
    <xf numFmtId="3" fontId="50" fillId="0" borderId="14" xfId="0" applyNumberFormat="1" applyFont="1" applyBorder="1" applyAlignment="1">
      <alignment horizontal="right" vertical="center"/>
    </xf>
    <xf numFmtId="0" fontId="50" fillId="0" borderId="14" xfId="0" applyFont="1" applyBorder="1" applyAlignment="1">
      <alignment vertical="center"/>
    </xf>
    <xf numFmtId="0" fontId="54" fillId="0" borderId="13" xfId="0" applyFont="1" applyBorder="1" applyAlignment="1">
      <alignment horizontal="center" vertical="center"/>
    </xf>
    <xf numFmtId="3" fontId="50" fillId="0" borderId="13" xfId="0" applyNumberFormat="1" applyFont="1" applyBorder="1" applyAlignment="1">
      <alignment horizontal="right" vertical="center"/>
    </xf>
    <xf numFmtId="0" fontId="50" fillId="0" borderId="13" xfId="0" applyFont="1" applyBorder="1" applyAlignment="1">
      <alignment vertical="center"/>
    </xf>
    <xf numFmtId="3" fontId="50" fillId="0" borderId="10" xfId="0" applyNumberFormat="1" applyFont="1" applyBorder="1" applyAlignment="1">
      <alignment vertical="center"/>
    </xf>
    <xf numFmtId="0" fontId="54" fillId="0" borderId="0" xfId="0" applyFont="1" applyAlignment="1">
      <alignment horizontal="center" vertical="center"/>
    </xf>
    <xf numFmtId="0" fontId="57" fillId="0" borderId="15" xfId="0" applyFont="1" applyBorder="1" applyAlignment="1">
      <alignment horizontal="center" vertical="center"/>
    </xf>
    <xf numFmtId="0" fontId="50" fillId="0" borderId="15" xfId="0" applyFont="1" applyBorder="1" applyAlignment="1">
      <alignment horizontal="center" vertical="center"/>
    </xf>
    <xf numFmtId="10" fontId="50" fillId="0" borderId="10" xfId="57" applyNumberFormat="1" applyFont="1" applyBorder="1" applyAlignment="1">
      <alignment vertical="center"/>
    </xf>
    <xf numFmtId="165" fontId="50" fillId="0" borderId="10" xfId="42" applyNumberFormat="1" applyFont="1" applyBorder="1" applyAlignment="1">
      <alignment vertical="center"/>
    </xf>
    <xf numFmtId="0" fontId="56" fillId="0" borderId="0" xfId="0" applyFont="1" applyAlignment="1">
      <alignment horizontal="center" vertical="center"/>
    </xf>
    <xf numFmtId="0" fontId="58" fillId="0" borderId="0" xfId="0" applyFont="1" applyBorder="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left" vertical="center"/>
    </xf>
    <xf numFmtId="0" fontId="54" fillId="0" borderId="0" xfId="0" applyFont="1" applyAlignment="1">
      <alignment horizontal="left" vertical="center" wrapText="1"/>
    </xf>
    <xf numFmtId="0" fontId="54" fillId="0" borderId="0" xfId="0" applyFont="1" applyAlignment="1">
      <alignment horizontal="center" vertical="center" wrapText="1"/>
    </xf>
    <xf numFmtId="0" fontId="54" fillId="0" borderId="0" xfId="0" applyFont="1" applyAlignment="1">
      <alignment horizontal="left" vertical="center"/>
    </xf>
    <xf numFmtId="0" fontId="54" fillId="0" borderId="10" xfId="0" applyFont="1" applyBorder="1" applyAlignment="1">
      <alignment horizontal="left" vertical="center"/>
    </xf>
    <xf numFmtId="0" fontId="48" fillId="33" borderId="10" xfId="0" applyFont="1" applyFill="1" applyBorder="1" applyAlignment="1">
      <alignment horizontal="center" vertical="center" wrapText="1"/>
    </xf>
    <xf numFmtId="0" fontId="33" fillId="0" borderId="10" xfId="0" applyFont="1" applyBorder="1" applyAlignment="1">
      <alignment horizontal="center" vertical="center" wrapText="1"/>
    </xf>
    <xf numFmtId="0" fontId="33" fillId="0" borderId="10" xfId="0" applyFont="1" applyBorder="1" applyAlignment="1">
      <alignment horizontal="justify" vertical="center" wrapText="1"/>
    </xf>
    <xf numFmtId="3" fontId="48" fillId="0" borderId="10" xfId="0" applyNumberFormat="1" applyFont="1" applyBorder="1" applyAlignment="1">
      <alignment horizontal="justify" vertical="center" wrapText="1"/>
    </xf>
    <xf numFmtId="0" fontId="48" fillId="0" borderId="10" xfId="0" applyFont="1" applyBorder="1" applyAlignment="1">
      <alignment horizontal="justify" vertical="center" wrapText="1"/>
    </xf>
    <xf numFmtId="3" fontId="33" fillId="0" borderId="10" xfId="0" applyNumberFormat="1" applyFont="1" applyBorder="1" applyAlignment="1">
      <alignment horizontal="justify" vertical="center" wrapText="1"/>
    </xf>
    <xf numFmtId="0" fontId="33" fillId="0" borderId="0" xfId="0" applyFont="1" applyBorder="1" applyAlignment="1">
      <alignment horizontal="center" vertical="center" wrapText="1"/>
    </xf>
    <xf numFmtId="0" fontId="33" fillId="0" borderId="0" xfId="0" applyFont="1" applyBorder="1" applyAlignment="1">
      <alignment horizontal="justify" vertical="center" wrapText="1"/>
    </xf>
    <xf numFmtId="0" fontId="59" fillId="0" borderId="0" xfId="0" applyFont="1" applyAlignment="1">
      <alignment horizontal="justify" vertical="center"/>
    </xf>
    <xf numFmtId="0" fontId="0" fillId="0" borderId="0" xfId="0" applyAlignment="1">
      <alignment vertical="center"/>
    </xf>
    <xf numFmtId="0" fontId="48" fillId="0" borderId="10" xfId="0" applyFont="1" applyBorder="1" applyAlignment="1">
      <alignment horizontal="center" vertical="center" wrapText="1"/>
    </xf>
    <xf numFmtId="0" fontId="50" fillId="0" borderId="16" xfId="0" applyFont="1" applyBorder="1" applyAlignment="1">
      <alignment horizontal="left" vertical="center"/>
    </xf>
    <xf numFmtId="0" fontId="54" fillId="0" borderId="0" xfId="0" applyFont="1" applyBorder="1" applyAlignment="1">
      <alignment horizontal="left" vertical="center"/>
    </xf>
    <xf numFmtId="0" fontId="54" fillId="0" borderId="0" xfId="0" applyFont="1" applyAlignment="1">
      <alignment horizontal="center" vertical="center"/>
    </xf>
    <xf numFmtId="0" fontId="50" fillId="0" borderId="10" xfId="0" applyFont="1" applyBorder="1" applyAlignment="1">
      <alignment horizontal="center" vertical="center"/>
    </xf>
    <xf numFmtId="0" fontId="54" fillId="0" borderId="10" xfId="0" applyFont="1" applyBorder="1" applyAlignment="1">
      <alignment horizontal="center" vertical="center"/>
    </xf>
    <xf numFmtId="0" fontId="54" fillId="0" borderId="15" xfId="0" applyFont="1" applyBorder="1" applyAlignment="1">
      <alignment horizontal="left" vertical="center"/>
    </xf>
    <xf numFmtId="0" fontId="56" fillId="0" borderId="10" xfId="0" applyFont="1" applyBorder="1" applyAlignment="1">
      <alignment horizontal="center" vertical="center"/>
    </xf>
    <xf numFmtId="0" fontId="56" fillId="34" borderId="10" xfId="0" applyFont="1" applyFill="1" applyBorder="1" applyAlignment="1">
      <alignment horizontal="center" vertical="center"/>
    </xf>
    <xf numFmtId="0" fontId="51" fillId="0" borderId="0" xfId="0" applyFont="1" applyAlignment="1">
      <alignment horizontal="center" vertical="center" wrapText="1"/>
    </xf>
    <xf numFmtId="49" fontId="50" fillId="0" borderId="16" xfId="0" applyNumberFormat="1" applyFont="1" applyBorder="1" applyAlignment="1">
      <alignment horizontal="left" vertical="center"/>
    </xf>
    <xf numFmtId="49" fontId="50" fillId="0" borderId="17" xfId="0" applyNumberFormat="1" applyFont="1" applyBorder="1" applyAlignment="1">
      <alignment horizontal="left" vertical="center"/>
    </xf>
    <xf numFmtId="0" fontId="54" fillId="0" borderId="15" xfId="0" applyFont="1" applyBorder="1" applyAlignment="1">
      <alignment horizontal="left" vertical="center" wrapText="1"/>
    </xf>
    <xf numFmtId="0" fontId="54" fillId="0" borderId="17" xfId="0" applyFont="1" applyBorder="1" applyAlignment="1">
      <alignment horizontal="left" vertical="center" wrapText="1"/>
    </xf>
    <xf numFmtId="0" fontId="58" fillId="0" borderId="16" xfId="0" applyFont="1" applyBorder="1" applyAlignment="1">
      <alignment horizontal="left" vertical="center" wrapText="1"/>
    </xf>
    <xf numFmtId="0" fontId="60" fillId="0" borderId="10" xfId="0" applyFont="1" applyBorder="1" applyAlignment="1">
      <alignment horizontal="left" vertical="center" wrapText="1"/>
    </xf>
    <xf numFmtId="0" fontId="61" fillId="0" borderId="10" xfId="0" applyFont="1" applyBorder="1" applyAlignment="1">
      <alignment horizontal="left" vertical="center" wrapText="1"/>
    </xf>
    <xf numFmtId="0" fontId="58" fillId="0" borderId="15" xfId="0" applyFont="1" applyBorder="1" applyAlignment="1">
      <alignment horizontal="left" vertical="center" wrapText="1"/>
    </xf>
    <xf numFmtId="0" fontId="57" fillId="0" borderId="0" xfId="0" applyFont="1" applyAlignment="1">
      <alignment horizontal="center" vertical="center"/>
    </xf>
    <xf numFmtId="0" fontId="54" fillId="0" borderId="0" xfId="0" applyFont="1" applyAlignment="1">
      <alignment horizontal="center" vertical="center" wrapText="1"/>
    </xf>
    <xf numFmtId="0" fontId="54" fillId="0" borderId="0" xfId="0" applyFont="1" applyAlignment="1">
      <alignment horizontal="center" vertical="center"/>
    </xf>
    <xf numFmtId="0" fontId="58" fillId="0" borderId="10" xfId="0" applyFont="1" applyBorder="1" applyAlignment="1">
      <alignment horizontal="left" vertical="center" wrapText="1"/>
    </xf>
    <xf numFmtId="0" fontId="62" fillId="0" borderId="10" xfId="0" applyFont="1" applyBorder="1" applyAlignment="1">
      <alignment horizontal="left" vertical="center" wrapText="1"/>
    </xf>
    <xf numFmtId="0" fontId="58" fillId="0" borderId="18" xfId="0" applyFont="1" applyBorder="1" applyAlignment="1">
      <alignment horizontal="left" vertical="center" wrapText="1"/>
    </xf>
    <xf numFmtId="0" fontId="58" fillId="0" borderId="0" xfId="0" applyFont="1" applyBorder="1" applyAlignment="1">
      <alignment horizontal="left" vertical="center" wrapText="1"/>
    </xf>
    <xf numFmtId="0" fontId="60" fillId="0" borderId="15" xfId="0" applyFont="1" applyBorder="1" applyAlignment="1">
      <alignment horizontal="left" vertical="center" wrapText="1"/>
    </xf>
    <xf numFmtId="0" fontId="60" fillId="0" borderId="16" xfId="0" applyFont="1" applyBorder="1" applyAlignment="1">
      <alignment horizontal="left" vertical="center" wrapText="1"/>
    </xf>
    <xf numFmtId="0" fontId="60" fillId="0" borderId="17" xfId="0" applyFont="1" applyBorder="1" applyAlignment="1">
      <alignment horizontal="left" vertical="center" wrapText="1"/>
    </xf>
    <xf numFmtId="0" fontId="0" fillId="0" borderId="16" xfId="0" applyBorder="1" applyAlignment="1">
      <alignment vertical="center"/>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54" fillId="33" borderId="10" xfId="0" applyFont="1" applyFill="1" applyBorder="1" applyAlignment="1">
      <alignment horizontal="center" vertical="center"/>
    </xf>
    <xf numFmtId="0" fontId="54" fillId="33" borderId="13" xfId="0" applyFont="1" applyFill="1" applyBorder="1" applyAlignment="1">
      <alignment horizontal="center" vertical="center"/>
    </xf>
    <xf numFmtId="0" fontId="60" fillId="0" borderId="10" xfId="0" applyFont="1" applyFill="1" applyBorder="1" applyAlignment="1">
      <alignment horizontal="left" vertical="center" wrapText="1"/>
    </xf>
    <xf numFmtId="0" fontId="60" fillId="0" borderId="14" xfId="0" applyFont="1" applyBorder="1" applyAlignment="1">
      <alignment horizontal="left" vertical="center" wrapText="1"/>
    </xf>
    <xf numFmtId="0" fontId="60" fillId="0" borderId="13" xfId="0" applyFont="1" applyBorder="1" applyAlignment="1">
      <alignment horizontal="left" vertical="center" wrapText="1"/>
    </xf>
    <xf numFmtId="0" fontId="60" fillId="0" borderId="0" xfId="0" applyFont="1" applyBorder="1" applyAlignment="1">
      <alignment horizontal="left" vertical="center" wrapText="1"/>
    </xf>
    <xf numFmtId="0" fontId="54" fillId="0" borderId="15" xfId="0" applyFont="1" applyFill="1" applyBorder="1" applyAlignment="1">
      <alignment horizontal="left" vertical="center"/>
    </xf>
    <xf numFmtId="0" fontId="54" fillId="0" borderId="16" xfId="0" applyFont="1" applyFill="1" applyBorder="1" applyAlignment="1">
      <alignment horizontal="left" vertical="center"/>
    </xf>
    <xf numFmtId="0" fontId="54" fillId="0" borderId="16" xfId="0" applyFont="1" applyBorder="1" applyAlignment="1">
      <alignment horizontal="left" vertical="center" wrapText="1"/>
    </xf>
    <xf numFmtId="0" fontId="54" fillId="0" borderId="0" xfId="0" applyFont="1" applyBorder="1" applyAlignment="1">
      <alignment horizontal="left" vertical="center"/>
    </xf>
    <xf numFmtId="0" fontId="51" fillId="0" borderId="0" xfId="0" applyFont="1" applyAlignment="1">
      <alignment horizontal="center" vertical="center" wrapText="1"/>
    </xf>
    <xf numFmtId="0" fontId="54" fillId="0" borderId="10" xfId="0" applyFont="1" applyBorder="1" applyAlignment="1">
      <alignment horizontal="left" vertical="center" wrapText="1"/>
    </xf>
    <xf numFmtId="0" fontId="50" fillId="0" borderId="10" xfId="0" applyFont="1" applyBorder="1" applyAlignment="1">
      <alignment horizontal="left" vertical="center"/>
    </xf>
    <xf numFmtId="0" fontId="51" fillId="34" borderId="0" xfId="0" applyFont="1" applyFill="1" applyAlignment="1">
      <alignment horizontal="center" vertical="center" wrapText="1"/>
    </xf>
    <xf numFmtId="0" fontId="50" fillId="0" borderId="0" xfId="0" applyFont="1" applyAlignment="1">
      <alignment horizontal="left" vertical="center" wrapText="1"/>
    </xf>
    <xf numFmtId="0" fontId="50" fillId="0" borderId="15" xfId="0" applyFont="1" applyBorder="1" applyAlignment="1">
      <alignment horizontal="left" vertical="center"/>
    </xf>
    <xf numFmtId="0" fontId="50" fillId="0" borderId="16" xfId="0" applyFont="1" applyBorder="1" applyAlignment="1">
      <alignment horizontal="left" vertical="center"/>
    </xf>
    <xf numFmtId="0" fontId="56" fillId="0" borderId="15" xfId="0" applyFont="1" applyBorder="1" applyAlignment="1">
      <alignment horizontal="left" vertical="center" wrapText="1"/>
    </xf>
    <xf numFmtId="0" fontId="56" fillId="0" borderId="17" xfId="0" applyFont="1" applyBorder="1" applyAlignment="1">
      <alignment horizontal="left" vertical="center" wrapText="1"/>
    </xf>
    <xf numFmtId="0" fontId="56" fillId="0" borderId="10" xfId="0" applyFont="1" applyBorder="1" applyAlignment="1">
      <alignment vertical="center" wrapText="1"/>
    </xf>
    <xf numFmtId="0" fontId="61" fillId="34" borderId="10" xfId="0" applyFont="1" applyFill="1" applyBorder="1" applyAlignment="1">
      <alignment horizontal="left" vertical="center" wrapText="1"/>
    </xf>
    <xf numFmtId="0" fontId="55" fillId="0" borderId="0" xfId="0" applyFont="1" applyAlignment="1">
      <alignment horizontal="center" vertical="center"/>
    </xf>
    <xf numFmtId="0" fontId="48" fillId="33" borderId="15"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63" fillId="34"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2" name="Straight Connector 3"/>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3" name="Straight Connector 4"/>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4" name="Straight Connector 5"/>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133350</xdr:colOff>
      <xdr:row>1</xdr:row>
      <xdr:rowOff>276225</xdr:rowOff>
    </xdr:from>
    <xdr:to>
      <xdr:col>2</xdr:col>
      <xdr:colOff>38100</xdr:colOff>
      <xdr:row>1</xdr:row>
      <xdr:rowOff>276225</xdr:rowOff>
    </xdr:to>
    <xdr:sp>
      <xdr:nvSpPr>
        <xdr:cNvPr id="5" name="Straight Connector 6"/>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28"/>
  <sheetViews>
    <sheetView tabSelected="1" zoomScale="85" zoomScaleNormal="85" zoomScalePageLayoutView="0" workbookViewId="0" topLeftCell="A112">
      <selection activeCell="I123" sqref="I123"/>
    </sheetView>
  </sheetViews>
  <sheetFormatPr defaultColWidth="9.00390625" defaultRowHeight="15"/>
  <cols>
    <col min="1" max="1" width="7.00390625" style="71" customWidth="1"/>
    <col min="2" max="2" width="34.7109375" style="72" customWidth="1"/>
    <col min="3" max="3" width="9.00390625" style="12" customWidth="1"/>
    <col min="4" max="4" width="12.28125" style="11" customWidth="1"/>
    <col min="5" max="6" width="12.7109375" style="12" customWidth="1"/>
    <col min="7" max="7" width="20.28125" style="12" customWidth="1"/>
    <col min="8" max="8" width="16.8515625" style="12" customWidth="1"/>
    <col min="9" max="9" width="17.28125" style="2" customWidth="1"/>
    <col min="10" max="16384" width="9.00390625" style="2" customWidth="1"/>
  </cols>
  <sheetData>
    <row r="1" spans="1:9" ht="16.5" customHeight="1">
      <c r="A1" s="144" t="s">
        <v>157</v>
      </c>
      <c r="B1" s="144"/>
      <c r="C1" s="144"/>
      <c r="D1" s="131"/>
      <c r="E1" s="131"/>
      <c r="F1" s="131"/>
      <c r="G1" s="131"/>
      <c r="H1" s="8"/>
      <c r="I1" s="3"/>
    </row>
    <row r="2" spans="1:8" ht="25.5" customHeight="1">
      <c r="A2" s="131" t="s">
        <v>114</v>
      </c>
      <c r="B2" s="131"/>
      <c r="C2" s="131"/>
      <c r="D2" s="131"/>
      <c r="E2" s="131"/>
      <c r="F2" s="131"/>
      <c r="G2" s="131"/>
      <c r="H2" s="8"/>
    </row>
    <row r="3" spans="1:8" ht="18" customHeight="1">
      <c r="A3" s="96"/>
      <c r="B3" s="10"/>
      <c r="C3" s="96"/>
      <c r="F3" s="96"/>
      <c r="G3" s="96"/>
      <c r="H3" s="9"/>
    </row>
    <row r="4" spans="1:8" ht="40.5" customHeight="1">
      <c r="A4" s="128" t="s">
        <v>158</v>
      </c>
      <c r="B4" s="128"/>
      <c r="C4" s="128"/>
      <c r="D4" s="128"/>
      <c r="E4" s="128"/>
      <c r="F4" s="128"/>
      <c r="G4" s="128"/>
      <c r="H4" s="8"/>
    </row>
    <row r="5" spans="1:8" ht="22.5" customHeight="1">
      <c r="A5" s="128" t="s">
        <v>159</v>
      </c>
      <c r="B5" s="128"/>
      <c r="C5" s="128"/>
      <c r="D5" s="128"/>
      <c r="E5" s="128"/>
      <c r="F5" s="128"/>
      <c r="G5" s="128"/>
      <c r="H5" s="8"/>
    </row>
    <row r="6" spans="1:8" ht="18" customHeight="1">
      <c r="A6" s="9"/>
      <c r="B6" s="10"/>
      <c r="F6" s="9"/>
      <c r="G6" s="9"/>
      <c r="H6" s="9"/>
    </row>
    <row r="7" spans="1:9" ht="153" customHeight="1">
      <c r="A7" s="132" t="s">
        <v>113</v>
      </c>
      <c r="B7" s="132"/>
      <c r="C7" s="132"/>
      <c r="D7" s="132"/>
      <c r="E7" s="132"/>
      <c r="F7" s="132"/>
      <c r="G7" s="132"/>
      <c r="H7" s="13"/>
      <c r="I7" s="1"/>
    </row>
    <row r="8" spans="1:9" ht="12.75" customHeight="1">
      <c r="A8" s="14"/>
      <c r="B8" s="15"/>
      <c r="C8" s="15"/>
      <c r="D8" s="16"/>
      <c r="E8" s="15"/>
      <c r="F8" s="15"/>
      <c r="G8" s="15"/>
      <c r="H8" s="13"/>
      <c r="I8" s="1"/>
    </row>
    <row r="9" spans="1:7" ht="14.25">
      <c r="A9" s="17" t="s">
        <v>40</v>
      </c>
      <c r="B9" s="127" t="s">
        <v>0</v>
      </c>
      <c r="C9" s="127"/>
      <c r="D9" s="127"/>
      <c r="E9" s="127"/>
      <c r="F9" s="127"/>
      <c r="G9" s="127"/>
    </row>
    <row r="10" spans="1:7" ht="15.75">
      <c r="A10" s="17"/>
      <c r="B10" s="89" t="s">
        <v>115</v>
      </c>
      <c r="C10" s="18"/>
      <c r="D10" s="19"/>
      <c r="E10" s="18"/>
      <c r="F10" s="18"/>
      <c r="G10" s="18"/>
    </row>
    <row r="11" spans="1:7" ht="15.75">
      <c r="A11" s="17"/>
      <c r="B11" s="18"/>
      <c r="C11" s="18"/>
      <c r="D11" s="19"/>
      <c r="E11" s="18"/>
      <c r="F11" s="18"/>
      <c r="G11" s="18"/>
    </row>
    <row r="12" spans="1:7" ht="33.75" customHeight="1">
      <c r="A12" s="20" t="s">
        <v>31</v>
      </c>
      <c r="B12" s="118" t="s">
        <v>4</v>
      </c>
      <c r="C12" s="118"/>
      <c r="D12" s="21" t="s">
        <v>7</v>
      </c>
      <c r="E12" s="21" t="s">
        <v>2</v>
      </c>
      <c r="F12" s="21" t="s">
        <v>3</v>
      </c>
      <c r="G12" s="21" t="s">
        <v>5</v>
      </c>
    </row>
    <row r="13" spans="1:8" ht="35.25" customHeight="1">
      <c r="A13" s="22">
        <v>1</v>
      </c>
      <c r="B13" s="129" t="s">
        <v>116</v>
      </c>
      <c r="C13" s="129"/>
      <c r="D13" s="24" t="s">
        <v>8</v>
      </c>
      <c r="E13" s="25"/>
      <c r="F13" s="25"/>
      <c r="G13" s="26"/>
      <c r="H13" s="23" t="e">
        <f>IF(OR(E13/SUM(#REF!)&lt;30,F13/SUM(#REF!)&lt;10),"Số liệu thiếu logic, đề nghị kiểm tra lại",IF(ABS(F13-E13)/E13&gt;10%,"Số liệu chênh lệch giữa hai năm lớn, đề nghị giải thích",""))</f>
        <v>#REF!</v>
      </c>
    </row>
    <row r="14" spans="1:8" ht="34.5" customHeight="1">
      <c r="A14" s="22">
        <v>2</v>
      </c>
      <c r="B14" s="99" t="s">
        <v>117</v>
      </c>
      <c r="C14" s="126"/>
      <c r="D14" s="27" t="s">
        <v>9</v>
      </c>
      <c r="E14" s="25"/>
      <c r="F14" s="25"/>
      <c r="G14" s="26"/>
      <c r="H14" s="23" t="e">
        <f>IF(ABS(F14-E14)/E14&gt;20%,"Số liệu chênh lệch giữa hai năm lớn, đề nghị giải thích","")</f>
        <v>#DIV/0!</v>
      </c>
    </row>
    <row r="15" spans="1:7" ht="14.25" customHeight="1">
      <c r="A15" s="17"/>
      <c r="B15" s="18"/>
      <c r="C15" s="17"/>
      <c r="D15" s="28"/>
      <c r="E15" s="29"/>
      <c r="F15" s="29"/>
      <c r="G15" s="29"/>
    </row>
    <row r="16" spans="1:7" ht="14.25">
      <c r="A16" s="17" t="s">
        <v>39</v>
      </c>
      <c r="B16" s="127" t="s">
        <v>6</v>
      </c>
      <c r="C16" s="127"/>
      <c r="D16" s="28"/>
      <c r="E16" s="29"/>
      <c r="F16" s="29"/>
      <c r="G16" s="29"/>
    </row>
    <row r="17" spans="1:7" ht="14.25">
      <c r="A17" s="17"/>
      <c r="B17" s="18"/>
      <c r="C17" s="18"/>
      <c r="D17" s="28"/>
      <c r="E17" s="29"/>
      <c r="F17" s="29"/>
      <c r="G17" s="29"/>
    </row>
    <row r="18" spans="1:7" ht="28.5">
      <c r="A18" s="20" t="s">
        <v>31</v>
      </c>
      <c r="B18" s="118" t="s">
        <v>4</v>
      </c>
      <c r="C18" s="118"/>
      <c r="D18" s="21" t="s">
        <v>7</v>
      </c>
      <c r="E18" s="21" t="s">
        <v>2</v>
      </c>
      <c r="F18" s="21" t="s">
        <v>3</v>
      </c>
      <c r="G18" s="21" t="s">
        <v>5</v>
      </c>
    </row>
    <row r="19" spans="1:7" ht="14.25">
      <c r="A19" s="30" t="s">
        <v>55</v>
      </c>
      <c r="B19" s="124" t="s">
        <v>118</v>
      </c>
      <c r="C19" s="125"/>
      <c r="D19" s="31"/>
      <c r="E19" s="31"/>
      <c r="F19" s="31"/>
      <c r="G19" s="32"/>
    </row>
    <row r="20" spans="1:8" ht="21" customHeight="1">
      <c r="A20" s="33">
        <v>1</v>
      </c>
      <c r="B20" s="99" t="s">
        <v>95</v>
      </c>
      <c r="C20" s="126"/>
      <c r="D20" s="34" t="s">
        <v>99</v>
      </c>
      <c r="E20" s="35"/>
      <c r="F20" s="35"/>
      <c r="G20" s="36"/>
      <c r="H20" s="37" t="e">
        <f>IF(ABS(F20-E20)/E20&gt;20%,"Số liệu đột biến giữa hai năm, đề nghị giải thích","")</f>
        <v>#DIV/0!</v>
      </c>
    </row>
    <row r="21" spans="1:8" ht="29.25" customHeight="1">
      <c r="A21" s="33">
        <v>2</v>
      </c>
      <c r="B21" s="99" t="s">
        <v>100</v>
      </c>
      <c r="C21" s="126"/>
      <c r="D21" s="34" t="s">
        <v>99</v>
      </c>
      <c r="E21" s="35"/>
      <c r="F21" s="35"/>
      <c r="G21" s="36"/>
      <c r="H21" s="37" t="e">
        <f>IF(ABS(F21-E21)/E21&gt;20%,"Số liệu đột biến giữa hai năm, đề nghị giải thích","")</f>
        <v>#DIV/0!</v>
      </c>
    </row>
    <row r="22" spans="1:8" ht="29.25" customHeight="1">
      <c r="A22" s="30" t="s">
        <v>57</v>
      </c>
      <c r="B22" s="124" t="s">
        <v>101</v>
      </c>
      <c r="C22" s="125"/>
      <c r="D22" s="34"/>
      <c r="E22" s="35"/>
      <c r="F22" s="35"/>
      <c r="G22" s="36"/>
      <c r="H22" s="37"/>
    </row>
    <row r="23" spans="1:8" ht="34.5" customHeight="1">
      <c r="A23" s="33">
        <v>1</v>
      </c>
      <c r="B23" s="99" t="s">
        <v>119</v>
      </c>
      <c r="C23" s="126"/>
      <c r="D23" s="27" t="s">
        <v>10</v>
      </c>
      <c r="E23" s="38"/>
      <c r="F23" s="38"/>
      <c r="G23" s="26"/>
      <c r="H23" s="37" t="e">
        <f>IF(OR(E23/E13&gt;1.3,F23/F13&gt;1.3),"Số lượng máy tính quá lớn so với tổng số cán bộ CCVC",IF(ABS(F23-E23)/E23&gt;15%,"Số liệu đột biến giữa hai năm, đề nghị giải thích",""))</f>
        <v>#DIV/0!</v>
      </c>
    </row>
    <row r="24" spans="1:8" ht="21" customHeight="1">
      <c r="A24" s="91" t="s">
        <v>19</v>
      </c>
      <c r="B24" s="133" t="s">
        <v>16</v>
      </c>
      <c r="C24" s="134"/>
      <c r="D24" s="91" t="s">
        <v>10</v>
      </c>
      <c r="E24" s="40"/>
      <c r="F24" s="40"/>
      <c r="G24" s="26"/>
      <c r="H24" s="37" t="e">
        <f>IF(ABS(F24-E24)/E24&gt;20%,"Số liệu đột biến giữa hai năm, đề nghị giải thích","")</f>
        <v>#DIV/0!</v>
      </c>
    </row>
    <row r="25" spans="1:8" ht="21" customHeight="1">
      <c r="A25" s="91" t="s">
        <v>20</v>
      </c>
      <c r="B25" s="133" t="s">
        <v>17</v>
      </c>
      <c r="C25" s="134"/>
      <c r="D25" s="91" t="s">
        <v>10</v>
      </c>
      <c r="E25" s="40"/>
      <c r="F25" s="40"/>
      <c r="G25" s="26"/>
      <c r="H25" s="37" t="e">
        <f aca="true" t="shared" si="0" ref="H25:H32">IF(ABS(F25-E25)/E25&gt;20%,"Số liệu đột biến giữa hai năm, đề nghị giải thích","")</f>
        <v>#DIV/0!</v>
      </c>
    </row>
    <row r="26" spans="1:8" ht="21" customHeight="1">
      <c r="A26" s="91" t="s">
        <v>21</v>
      </c>
      <c r="B26" s="133" t="s">
        <v>18</v>
      </c>
      <c r="C26" s="134"/>
      <c r="D26" s="91" t="s">
        <v>10</v>
      </c>
      <c r="E26" s="40"/>
      <c r="F26" s="40"/>
      <c r="G26" s="26"/>
      <c r="H26" s="37" t="e">
        <f t="shared" si="0"/>
        <v>#DIV/0!</v>
      </c>
    </row>
    <row r="27" spans="1:8" ht="21" customHeight="1">
      <c r="A27" s="92">
        <v>2</v>
      </c>
      <c r="B27" s="93" t="s">
        <v>120</v>
      </c>
      <c r="C27" s="88"/>
      <c r="D27" s="91" t="s">
        <v>10</v>
      </c>
      <c r="E27" s="40"/>
      <c r="F27" s="40"/>
      <c r="G27" s="26"/>
      <c r="H27" s="37"/>
    </row>
    <row r="28" spans="1:8" ht="29.25" customHeight="1">
      <c r="A28" s="27">
        <v>3</v>
      </c>
      <c r="B28" s="99" t="s">
        <v>154</v>
      </c>
      <c r="C28" s="126"/>
      <c r="D28" s="27" t="s">
        <v>11</v>
      </c>
      <c r="E28" s="40"/>
      <c r="F28" s="40"/>
      <c r="G28" s="26"/>
      <c r="H28" s="37" t="e">
        <f t="shared" si="0"/>
        <v>#DIV/0!</v>
      </c>
    </row>
    <row r="29" spans="1:8" ht="21" customHeight="1">
      <c r="A29" s="91" t="s">
        <v>121</v>
      </c>
      <c r="B29" s="130" t="s">
        <v>12</v>
      </c>
      <c r="C29" s="130"/>
      <c r="D29" s="39" t="s">
        <v>11</v>
      </c>
      <c r="E29" s="40"/>
      <c r="F29" s="40"/>
      <c r="G29" s="26"/>
      <c r="H29" s="37" t="e">
        <f t="shared" si="0"/>
        <v>#DIV/0!</v>
      </c>
    </row>
    <row r="30" spans="1:8" ht="21" customHeight="1">
      <c r="A30" s="91" t="s">
        <v>122</v>
      </c>
      <c r="B30" s="130" t="s">
        <v>13</v>
      </c>
      <c r="C30" s="130"/>
      <c r="D30" s="39" t="s">
        <v>11</v>
      </c>
      <c r="E30" s="40"/>
      <c r="F30" s="40"/>
      <c r="G30" s="26"/>
      <c r="H30" s="37" t="e">
        <f t="shared" si="0"/>
        <v>#DIV/0!</v>
      </c>
    </row>
    <row r="31" spans="1:8" ht="21" customHeight="1">
      <c r="A31" s="91" t="s">
        <v>123</v>
      </c>
      <c r="B31" s="130" t="s">
        <v>14</v>
      </c>
      <c r="C31" s="130"/>
      <c r="D31" s="39" t="s">
        <v>11</v>
      </c>
      <c r="E31" s="40"/>
      <c r="F31" s="40"/>
      <c r="G31" s="26"/>
      <c r="H31" s="37" t="e">
        <f t="shared" si="0"/>
        <v>#DIV/0!</v>
      </c>
    </row>
    <row r="32" spans="1:8" ht="21" customHeight="1">
      <c r="A32" s="91" t="s">
        <v>124</v>
      </c>
      <c r="B32" s="130" t="s">
        <v>15</v>
      </c>
      <c r="C32" s="130"/>
      <c r="D32" s="39" t="s">
        <v>11</v>
      </c>
      <c r="E32" s="40"/>
      <c r="F32" s="40"/>
      <c r="G32" s="26"/>
      <c r="H32" s="37" t="e">
        <f t="shared" si="0"/>
        <v>#DIV/0!</v>
      </c>
    </row>
    <row r="33" spans="1:8" ht="30.75" customHeight="1">
      <c r="A33" s="27">
        <v>4</v>
      </c>
      <c r="B33" s="99" t="s">
        <v>96</v>
      </c>
      <c r="C33" s="126"/>
      <c r="D33" s="41"/>
      <c r="E33" s="42" t="s">
        <v>97</v>
      </c>
      <c r="F33" s="43"/>
      <c r="G33" s="44" t="s">
        <v>98</v>
      </c>
      <c r="H33" s="23" t="str">
        <f>IF(OR(E33="",F33=""),"Đề nghị nhập số liệu","")</f>
        <v>Đề nghị nhập số liệu</v>
      </c>
    </row>
    <row r="34" spans="1:7" ht="33" customHeight="1">
      <c r="A34" s="27">
        <v>5</v>
      </c>
      <c r="B34" s="99" t="s">
        <v>30</v>
      </c>
      <c r="C34" s="126"/>
      <c r="D34" s="39"/>
      <c r="E34" s="40"/>
      <c r="F34" s="40"/>
      <c r="G34" s="26"/>
    </row>
    <row r="35" spans="1:8" ht="35.25" customHeight="1">
      <c r="A35" s="45" t="s">
        <v>73</v>
      </c>
      <c r="B35" s="137" t="s">
        <v>155</v>
      </c>
      <c r="C35" s="137"/>
      <c r="D35" s="39" t="s">
        <v>23</v>
      </c>
      <c r="E35" s="40"/>
      <c r="F35" s="40"/>
      <c r="G35" s="26"/>
      <c r="H35" s="37" t="e">
        <f>IF(OR(E35&gt;$E$23,F35&gt;$F$23),"Số liệu này không được vượt quá tổng số máy tính",IF(ABS(F35-E35)/E35&gt;20%,"Số liệu đột biến giữa hai năm, đề nghị giải thích",""))</f>
        <v>#DIV/0!</v>
      </c>
    </row>
    <row r="36" spans="1:7" ht="33.75" customHeight="1">
      <c r="A36" s="45" t="s">
        <v>109</v>
      </c>
      <c r="B36" s="135" t="s">
        <v>156</v>
      </c>
      <c r="C36" s="136"/>
      <c r="D36" s="39"/>
      <c r="E36" s="40"/>
      <c r="F36" s="40"/>
      <c r="G36" s="26"/>
    </row>
    <row r="37" spans="1:12" ht="24" customHeight="1">
      <c r="A37" s="39" t="s">
        <v>44</v>
      </c>
      <c r="B37" s="108" t="s">
        <v>25</v>
      </c>
      <c r="C37" s="108"/>
      <c r="D37" s="39"/>
      <c r="E37" s="47"/>
      <c r="F37" s="47"/>
      <c r="G37" s="26"/>
      <c r="H37" s="37" t="e">
        <f>IF(OR(E37&gt;#REF!,F37&gt;#REF!),"Số liệu này không được lớn hơn tổng số Sở, ban, ngành của tỉnh",IF(ABS(F37-E37)/E37&gt;20%,"Số liệu đột biến giữa hai năm, đề nghị giải thích",""))</f>
        <v>#REF!</v>
      </c>
      <c r="I37" s="6"/>
      <c r="J37" s="6"/>
      <c r="K37" s="6"/>
      <c r="L37" s="6"/>
    </row>
    <row r="38" spans="1:12" ht="24" customHeight="1">
      <c r="A38" s="39" t="s">
        <v>44</v>
      </c>
      <c r="B38" s="108" t="s">
        <v>26</v>
      </c>
      <c r="C38" s="108"/>
      <c r="D38" s="39"/>
      <c r="E38" s="47"/>
      <c r="F38" s="47"/>
      <c r="G38" s="26"/>
      <c r="H38" s="37" t="e">
        <f>IF(OR(E38&gt;#REF!,F38&gt;#REF!),"Số liệu này không được lớn hơn tổng số Sở, ban, ngành của tỉnh",IF(ABS(F38-E38)/E38&gt;20%,"Số liệu đột biến giữa hai năm, đề nghị giải thích",""))</f>
        <v>#REF!</v>
      </c>
      <c r="I38" s="6"/>
      <c r="J38" s="6"/>
      <c r="K38" s="6"/>
      <c r="L38" s="6"/>
    </row>
    <row r="39" spans="1:12" ht="24" customHeight="1">
      <c r="A39" s="39" t="s">
        <v>44</v>
      </c>
      <c r="B39" s="108" t="s">
        <v>27</v>
      </c>
      <c r="C39" s="108"/>
      <c r="D39" s="39"/>
      <c r="E39" s="47"/>
      <c r="F39" s="47"/>
      <c r="G39" s="26"/>
      <c r="H39" s="37" t="e">
        <f>IF(OR(E39&gt;#REF!,F39&gt;#REF!),"Số liệu này không được lớn hơn tổng số Sở, ban, ngành của tỉnh",IF(ABS(F39-E39)/E39&gt;20%,"Số liệu đột biến giữa hai năm, đề nghị giải thích",""))</f>
        <v>#REF!</v>
      </c>
      <c r="I39" s="6"/>
      <c r="J39" s="6"/>
      <c r="K39" s="6"/>
      <c r="L39" s="6"/>
    </row>
    <row r="40" spans="1:12" ht="24" customHeight="1">
      <c r="A40" s="39" t="s">
        <v>44</v>
      </c>
      <c r="B40" s="108" t="s">
        <v>28</v>
      </c>
      <c r="C40" s="108"/>
      <c r="D40" s="39"/>
      <c r="E40" s="47"/>
      <c r="F40" s="47"/>
      <c r="G40" s="26"/>
      <c r="H40" s="37" t="e">
        <f>IF(OR(E40&gt;#REF!,F40&gt;#REF!),"Số liệu này không được lớn hơn tổng số Sở, ban, ngành của tỉnh",IF(ABS(F40-E40)/E40&gt;20%,"Số liệu đột biến giữa hai năm, đề nghị giải thích",""))</f>
        <v>#REF!</v>
      </c>
      <c r="I40" s="6"/>
      <c r="J40" s="6"/>
      <c r="K40" s="6"/>
      <c r="L40" s="6"/>
    </row>
    <row r="41" spans="1:12" ht="24" customHeight="1">
      <c r="A41" s="39" t="s">
        <v>44</v>
      </c>
      <c r="B41" s="108" t="s">
        <v>29</v>
      </c>
      <c r="C41" s="108"/>
      <c r="D41" s="39"/>
      <c r="E41" s="47"/>
      <c r="F41" s="47"/>
      <c r="G41" s="26"/>
      <c r="H41" s="37"/>
      <c r="I41" s="6"/>
      <c r="J41" s="6"/>
      <c r="K41" s="6"/>
      <c r="L41" s="6"/>
    </row>
    <row r="42" spans="1:7" ht="33" customHeight="1">
      <c r="A42" s="45" t="s">
        <v>80</v>
      </c>
      <c r="B42" s="135" t="s">
        <v>127</v>
      </c>
      <c r="C42" s="136"/>
      <c r="D42" s="39"/>
      <c r="E42" s="47"/>
      <c r="F42" s="47"/>
      <c r="G42" s="26"/>
    </row>
    <row r="43" spans="1:11" ht="24" customHeight="1">
      <c r="A43" s="39" t="s">
        <v>44</v>
      </c>
      <c r="B43" s="108" t="s">
        <v>32</v>
      </c>
      <c r="C43" s="108"/>
      <c r="D43" s="39"/>
      <c r="E43" s="47"/>
      <c r="F43" s="47"/>
      <c r="G43" s="26"/>
      <c r="H43" s="37" t="e">
        <f>IF(OR(E43&gt;#REF!,F43&gt;#REF!),"Số liệu này không được lớn hơn tổng số Sở, ban, ngành của tỉnh",IF(ABS(F43-E43)/E43&gt;20%,"Số liệu đột biến giữa hai năm, đề nghị giải thích",""))</f>
        <v>#REF!</v>
      </c>
      <c r="I43" s="6"/>
      <c r="J43" s="4"/>
      <c r="K43" s="4"/>
    </row>
    <row r="44" spans="1:9" ht="24" customHeight="1">
      <c r="A44" s="39" t="s">
        <v>44</v>
      </c>
      <c r="B44" s="108" t="s">
        <v>33</v>
      </c>
      <c r="C44" s="108"/>
      <c r="D44" s="39"/>
      <c r="E44" s="47"/>
      <c r="F44" s="47"/>
      <c r="G44" s="26"/>
      <c r="H44" s="37" t="e">
        <f>IF(OR(E44&gt;#REF!,F44&gt;#REF!),"Số liệu này không được lớn hơn tổng số Sở, ban, ngành của tỉnh",IF(ABS(F44-E44)/E44&gt;20%,"Số liệu đột biến giữa hai năm, đề nghị giải thích",""))</f>
        <v>#REF!</v>
      </c>
      <c r="I44" s="6"/>
    </row>
    <row r="45" spans="1:9" ht="24" customHeight="1">
      <c r="A45" s="39" t="s">
        <v>44</v>
      </c>
      <c r="B45" s="108" t="s">
        <v>34</v>
      </c>
      <c r="C45" s="108"/>
      <c r="D45" s="39"/>
      <c r="E45" s="47"/>
      <c r="F45" s="47"/>
      <c r="G45" s="26"/>
      <c r="H45" s="37" t="e">
        <f>IF(OR(E45&gt;#REF!,F45&gt;#REF!),"Số liệu này không được lớn hơn tổng số Sở, ban, ngành của tỉnh",IF(ABS(F45-E45)/E45&gt;20%,"Số liệu đột biến giữa hai năm, đề nghị giải thích",""))</f>
        <v>#REF!</v>
      </c>
      <c r="I45" s="6"/>
    </row>
    <row r="46" spans="1:9" ht="24" customHeight="1">
      <c r="A46" s="39" t="s">
        <v>44</v>
      </c>
      <c r="B46" s="108" t="s">
        <v>35</v>
      </c>
      <c r="C46" s="108"/>
      <c r="D46" s="39"/>
      <c r="E46" s="47"/>
      <c r="F46" s="47"/>
      <c r="G46" s="26"/>
      <c r="H46" s="37" t="e">
        <f>IF(OR(E46&gt;#REF!,F46&gt;#REF!),"Số liệu này không được lớn hơn tổng số Sở, ban, ngành của tỉnh",IF(ABS(F46-E46)/E46&gt;20%,"Số liệu đột biến giữa hai năm, đề nghị giải thích",""))</f>
        <v>#REF!</v>
      </c>
      <c r="I46" s="6"/>
    </row>
    <row r="47" spans="1:9" ht="24" customHeight="1">
      <c r="A47" s="39" t="s">
        <v>44</v>
      </c>
      <c r="B47" s="108" t="s">
        <v>36</v>
      </c>
      <c r="C47" s="108"/>
      <c r="D47" s="39"/>
      <c r="E47" s="47"/>
      <c r="F47" s="47"/>
      <c r="G47" s="26"/>
      <c r="H47" s="37" t="e">
        <f>IF(OR(E47&gt;#REF!,F47&gt;#REF!),"Số liệu này không được lớn hơn tổng số Sở, ban, ngành của tỉnh",IF(ABS(F47-E47)/E47&gt;20%,"Số liệu đột biến giữa hai năm, đề nghị giải thích",""))</f>
        <v>#REF!</v>
      </c>
      <c r="I47" s="6"/>
    </row>
    <row r="48" spans="1:9" ht="24" customHeight="1">
      <c r="A48" s="39" t="s">
        <v>44</v>
      </c>
      <c r="B48" s="108" t="s">
        <v>29</v>
      </c>
      <c r="C48" s="108"/>
      <c r="D48" s="39"/>
      <c r="E48" s="47"/>
      <c r="F48" s="47"/>
      <c r="G48" s="26"/>
      <c r="H48" s="37"/>
      <c r="I48" s="6"/>
    </row>
    <row r="49" spans="1:8" ht="33" customHeight="1">
      <c r="A49" s="27">
        <v>6</v>
      </c>
      <c r="B49" s="102" t="s">
        <v>125</v>
      </c>
      <c r="C49" s="102"/>
      <c r="D49" s="27" t="s">
        <v>37</v>
      </c>
      <c r="E49" s="25"/>
      <c r="F49" s="25"/>
      <c r="G49" s="26"/>
      <c r="H49" s="23" t="str">
        <f>IF(OR(E49="",F49=""),"Đề nghị nhập số liệu","")</f>
        <v>Đề nghị nhập số liệu</v>
      </c>
    </row>
    <row r="50" spans="1:8" ht="31.5" customHeight="1">
      <c r="A50" s="27">
        <v>7</v>
      </c>
      <c r="B50" s="102" t="s">
        <v>126</v>
      </c>
      <c r="C50" s="102"/>
      <c r="D50" s="27" t="s">
        <v>37</v>
      </c>
      <c r="E50" s="25"/>
      <c r="F50" s="25"/>
      <c r="G50" s="26"/>
      <c r="H50" s="23" t="str">
        <f>IF(OR(E50="",F50=""),"Đề nghị nhập số liệu","")</f>
        <v>Đề nghị nhập số liệu</v>
      </c>
    </row>
    <row r="51" spans="1:7" ht="15">
      <c r="A51" s="28"/>
      <c r="B51" s="111"/>
      <c r="C51" s="111"/>
      <c r="D51" s="28"/>
      <c r="E51" s="49"/>
      <c r="F51" s="49"/>
      <c r="G51" s="29"/>
    </row>
    <row r="52" spans="1:7" ht="14.25">
      <c r="A52" s="17" t="s">
        <v>42</v>
      </c>
      <c r="B52" s="123" t="s">
        <v>38</v>
      </c>
      <c r="C52" s="123"/>
      <c r="D52" s="28"/>
      <c r="E52" s="49"/>
      <c r="F52" s="49"/>
      <c r="G52" s="29"/>
    </row>
    <row r="53" spans="1:7" ht="15">
      <c r="A53" s="28"/>
      <c r="B53" s="111"/>
      <c r="C53" s="111"/>
      <c r="D53" s="28"/>
      <c r="E53" s="49"/>
      <c r="F53" s="49"/>
      <c r="G53" s="29"/>
    </row>
    <row r="54" spans="1:7" ht="28.5">
      <c r="A54" s="50" t="s">
        <v>31</v>
      </c>
      <c r="B54" s="119" t="s">
        <v>4</v>
      </c>
      <c r="C54" s="119"/>
      <c r="D54" s="51" t="s">
        <v>7</v>
      </c>
      <c r="E54" s="51" t="s">
        <v>2</v>
      </c>
      <c r="F54" s="51" t="s">
        <v>3</v>
      </c>
      <c r="G54" s="51" t="s">
        <v>5</v>
      </c>
    </row>
    <row r="55" spans="1:8" s="7" customFormat="1" ht="19.5" customHeight="1">
      <c r="A55" s="52"/>
      <c r="B55" s="124" t="s">
        <v>128</v>
      </c>
      <c r="C55" s="125"/>
      <c r="D55" s="31"/>
      <c r="E55" s="53"/>
      <c r="F55" s="53"/>
      <c r="G55" s="32"/>
      <c r="H55" s="48"/>
    </row>
    <row r="56" spans="1:8" s="7" customFormat="1" ht="32.25" customHeight="1">
      <c r="A56" s="30">
        <v>1</v>
      </c>
      <c r="B56" s="120" t="s">
        <v>129</v>
      </c>
      <c r="C56" s="120"/>
      <c r="D56" s="30" t="s">
        <v>8</v>
      </c>
      <c r="E56" s="54"/>
      <c r="F56" s="54"/>
      <c r="G56" s="55"/>
      <c r="H56" s="56" t="e">
        <f>IF(OR(E56/E13&gt;13%,F56/F13&gt;13%),"Số liệu cán bộ chuyên trách CNTT quá cao so với tổng số cán bộ toàn tỉnh",IF(ABS(F56-E56)/E56&gt;10%,"Số liệu đột biết giữa hai năm, đề nghị giải thích",""))</f>
        <v>#DIV/0!</v>
      </c>
    </row>
    <row r="57" spans="1:9" ht="32.25" customHeight="1">
      <c r="A57" s="30">
        <v>2</v>
      </c>
      <c r="B57" s="121" t="s">
        <v>130</v>
      </c>
      <c r="C57" s="121"/>
      <c r="D57" s="57" t="s">
        <v>8</v>
      </c>
      <c r="E57" s="58"/>
      <c r="F57" s="58"/>
      <c r="G57" s="59"/>
      <c r="H57" s="37" t="e">
        <f>IF(OR(E57&gt;$E$56,F57&gt;$F$56),"Số liệu này không được lớn hơn số cán bộ chuyên trách CNTT",IF((F57-E57)/E57&gt;20%,"Số liệu đột biến giữa hai năm, đề nghị giải thích",""))</f>
        <v>#DIV/0!</v>
      </c>
      <c r="I57" s="5"/>
    </row>
    <row r="58" spans="1:9" ht="32.25" customHeight="1">
      <c r="A58" s="30">
        <v>3</v>
      </c>
      <c r="B58" s="102" t="s">
        <v>131</v>
      </c>
      <c r="C58" s="102"/>
      <c r="D58" s="27" t="s">
        <v>8</v>
      </c>
      <c r="E58" s="25"/>
      <c r="F58" s="25"/>
      <c r="G58" s="26"/>
      <c r="H58" s="37" t="e">
        <f>IF(OR(E58&gt;$E$56,F58&gt;$F$56),"Số liệu này không được lớn hơn số cán bộ chuyên trách CNTT",IF((F58-E58)/E58&gt;20%,"Số liệu đột biến giữa hai năm, đề nghị giải thích",""))</f>
        <v>#DIV/0!</v>
      </c>
      <c r="I58" s="5"/>
    </row>
    <row r="59" spans="1:8" ht="66.75" customHeight="1">
      <c r="A59" s="30">
        <v>4</v>
      </c>
      <c r="B59" s="102" t="s">
        <v>132</v>
      </c>
      <c r="C59" s="102"/>
      <c r="D59" s="27" t="s">
        <v>8</v>
      </c>
      <c r="E59" s="25"/>
      <c r="F59" s="25"/>
      <c r="G59" s="26"/>
      <c r="H59" s="37" t="e">
        <f>IF(OR(E59/$E$13&gt;1.1,F59/$F$13&gt;1.1),"Số liệu này quá cao so với tổng số cán bộ",IF(ABS(F59-E59)/E59&gt;20%,"Số liệu đột biến giữa hai năm, đề nghị giải thích",""))</f>
        <v>#DIV/0!</v>
      </c>
    </row>
    <row r="60" spans="1:8" ht="32.25" customHeight="1">
      <c r="A60" s="30">
        <v>5</v>
      </c>
      <c r="B60" s="122" t="s">
        <v>133</v>
      </c>
      <c r="C60" s="122"/>
      <c r="D60" s="60" t="s">
        <v>8</v>
      </c>
      <c r="E60" s="61"/>
      <c r="F60" s="61"/>
      <c r="G60" s="62"/>
      <c r="H60" s="37" t="e">
        <f>IF(OR(E60/$E$13&gt;1.1,F60/$F$13&gt;1.1),"Số liệu này quá cao so với tổng số cán bộ",IF(ABS(F60-E60)/E60&gt;20%,"Số liệu đột biến giữa hai năm, đề nghị giải thích",""))</f>
        <v>#DIV/0!</v>
      </c>
    </row>
    <row r="61" spans="1:8" ht="32.25" customHeight="1">
      <c r="A61" s="30">
        <v>6</v>
      </c>
      <c r="B61" s="102" t="s">
        <v>134</v>
      </c>
      <c r="C61" s="102"/>
      <c r="D61" s="27" t="s">
        <v>37</v>
      </c>
      <c r="E61" s="25"/>
      <c r="F61" s="25"/>
      <c r="G61" s="26"/>
      <c r="H61" s="23" t="str">
        <f>IF(OR(E61="",F61=""),"Đề nghị nhập số liệu","")</f>
        <v>Đề nghị nhập số liệu</v>
      </c>
    </row>
    <row r="62" spans="1:7" ht="15">
      <c r="A62" s="28"/>
      <c r="B62" s="111"/>
      <c r="C62" s="111"/>
      <c r="D62" s="28"/>
      <c r="E62" s="29"/>
      <c r="F62" s="29"/>
      <c r="G62" s="29"/>
    </row>
    <row r="63" spans="1:7" ht="14.25">
      <c r="A63" s="17" t="s">
        <v>41</v>
      </c>
      <c r="B63" s="123" t="s">
        <v>43</v>
      </c>
      <c r="C63" s="123"/>
      <c r="D63" s="28"/>
      <c r="E63" s="29"/>
      <c r="F63" s="29"/>
      <c r="G63" s="29"/>
    </row>
    <row r="64" spans="1:7" ht="15">
      <c r="A64" s="28"/>
      <c r="B64" s="111"/>
      <c r="C64" s="111"/>
      <c r="D64" s="28"/>
      <c r="E64" s="29"/>
      <c r="F64" s="29"/>
      <c r="G64" s="29"/>
    </row>
    <row r="65" spans="1:7" ht="28.5">
      <c r="A65" s="20" t="s">
        <v>31</v>
      </c>
      <c r="B65" s="118" t="s">
        <v>4</v>
      </c>
      <c r="C65" s="118"/>
      <c r="D65" s="21" t="s">
        <v>7</v>
      </c>
      <c r="E65" s="21" t="s">
        <v>2</v>
      </c>
      <c r="F65" s="21" t="s">
        <v>3</v>
      </c>
      <c r="G65" s="21" t="s">
        <v>5</v>
      </c>
    </row>
    <row r="66" spans="1:8" ht="47.25" customHeight="1">
      <c r="A66" s="27">
        <v>1</v>
      </c>
      <c r="B66" s="102" t="s">
        <v>160</v>
      </c>
      <c r="C66" s="102"/>
      <c r="D66" s="39" t="s">
        <v>8</v>
      </c>
      <c r="E66" s="63"/>
      <c r="F66" s="63"/>
      <c r="G66" s="26"/>
      <c r="H66" s="37" t="e">
        <f>IF(OR(E66/$E$13&gt;1,F66/$F$13&gt;1),"Số liệu này không được vượt quá tổng số cán bộ CCVC",IF(ABS(F66-E66)&gt;20%,"Số liệu đột biến giữa hai năm, đề nghị giải thích",""))</f>
        <v>#DIV/0!</v>
      </c>
    </row>
    <row r="67" spans="1:8" ht="36.75" customHeight="1">
      <c r="A67" s="27">
        <v>2</v>
      </c>
      <c r="B67" s="102" t="s">
        <v>135</v>
      </c>
      <c r="C67" s="102"/>
      <c r="D67" s="39" t="s">
        <v>8</v>
      </c>
      <c r="E67" s="63"/>
      <c r="F67" s="63"/>
      <c r="G67" s="26"/>
      <c r="H67" s="37" t="e">
        <f>IF(OR(E67/$E$13&gt;1,F67/$F$13&gt;1),"Số liệu này không được vượt quá tổng số cán bộ CCVC",IF(ABS(F67-E67)&gt;20%,"Số liệu đột biến giữa hai năm, đề nghị giải thích",""))</f>
        <v>#DIV/0!</v>
      </c>
    </row>
    <row r="68" spans="1:7" ht="33.75" customHeight="1">
      <c r="A68" s="27">
        <v>3</v>
      </c>
      <c r="B68" s="112" t="s">
        <v>136</v>
      </c>
      <c r="C68" s="113"/>
      <c r="D68" s="39"/>
      <c r="E68" s="26"/>
      <c r="F68" s="26"/>
      <c r="G68" s="26"/>
    </row>
    <row r="69" spans="1:8" ht="36.75" customHeight="1">
      <c r="A69" s="39" t="s">
        <v>44</v>
      </c>
      <c r="B69" s="108" t="s">
        <v>45</v>
      </c>
      <c r="C69" s="108"/>
      <c r="D69" s="39"/>
      <c r="E69" s="63"/>
      <c r="F69" s="63"/>
      <c r="G69" s="26"/>
      <c r="H69" s="37" t="e">
        <f>IF(OR(E69&gt;#REF!,F69&gt;#REF!),"Số liệu này không được lớn hơn tổng số sở, ban, ngành của tỉnh",IF(ABS(F69-E69)/E69&gt;20%,"Số liệu đột biến giữa hai năm, đề nghị giải thích",""))</f>
        <v>#REF!</v>
      </c>
    </row>
    <row r="70" spans="1:8" ht="28.5" customHeight="1">
      <c r="A70" s="39" t="s">
        <v>44</v>
      </c>
      <c r="B70" s="108" t="s">
        <v>46</v>
      </c>
      <c r="C70" s="108"/>
      <c r="D70" s="39"/>
      <c r="E70" s="63"/>
      <c r="F70" s="63"/>
      <c r="G70" s="26"/>
      <c r="H70" s="37" t="e">
        <f>IF(OR(E70&gt;#REF!,F70&gt;#REF!),"Số liệu này không được lớn hơn tổng số sở, ban, ngành của tỉnh",IF(ABS(F70-E70)/E70&gt;20%,"Số liệu đột biến giữa hai năm, đề nghị giải thích",""))</f>
        <v>#REF!</v>
      </c>
    </row>
    <row r="71" spans="1:8" ht="28.5" customHeight="1">
      <c r="A71" s="39" t="s">
        <v>44</v>
      </c>
      <c r="B71" s="108" t="s">
        <v>47</v>
      </c>
      <c r="C71" s="108"/>
      <c r="D71" s="39"/>
      <c r="E71" s="63"/>
      <c r="F71" s="63"/>
      <c r="G71" s="26"/>
      <c r="H71" s="37" t="e">
        <f>IF(OR(E71&gt;#REF!,F71&gt;#REF!),"Số liệu này không được lớn hơn tổng số sở, ban, ngành của tỉnh",IF(ABS(F71-E71)/E71&gt;20%,"Số liệu đột biến giữa hai năm, đề nghị giải thích",""))</f>
        <v>#REF!</v>
      </c>
    </row>
    <row r="72" spans="1:8" ht="28.5" customHeight="1">
      <c r="A72" s="39" t="s">
        <v>44</v>
      </c>
      <c r="B72" s="108" t="s">
        <v>102</v>
      </c>
      <c r="C72" s="108"/>
      <c r="D72" s="39"/>
      <c r="E72" s="63"/>
      <c r="F72" s="63"/>
      <c r="G72" s="26"/>
      <c r="H72" s="37" t="e">
        <f>IF(OR(E72&gt;#REF!,F72&gt;#REF!),"Số liệu này không được lớn hơn tổng số sở, ban, ngành của tỉnh",IF(ABS(F72-E72)/E72&gt;20%,"Số liệu đột biến giữa hai năm, đề nghị giải thích",""))</f>
        <v>#REF!</v>
      </c>
    </row>
    <row r="73" spans="1:8" ht="28.5" customHeight="1">
      <c r="A73" s="39" t="s">
        <v>44</v>
      </c>
      <c r="B73" s="108" t="s">
        <v>103</v>
      </c>
      <c r="C73" s="108"/>
      <c r="D73" s="39"/>
      <c r="E73" s="63"/>
      <c r="F73" s="63"/>
      <c r="G73" s="26"/>
      <c r="H73" s="37" t="e">
        <f>IF(OR(E73&gt;#REF!,F73&gt;#REF!),"Số liệu này không được lớn hơn tổng số sở, ban, ngành của tỉnh",IF(ABS(F73-E73)/E73&gt;20%,"Số liệu đột biến giữa hai năm, đề nghị giải thích",""))</f>
        <v>#REF!</v>
      </c>
    </row>
    <row r="74" spans="1:8" ht="28.5" customHeight="1">
      <c r="A74" s="39" t="s">
        <v>44</v>
      </c>
      <c r="B74" s="108" t="s">
        <v>48</v>
      </c>
      <c r="C74" s="108"/>
      <c r="D74" s="39"/>
      <c r="E74" s="63"/>
      <c r="F74" s="63"/>
      <c r="G74" s="26"/>
      <c r="H74" s="37" t="e">
        <f>IF(OR(E74&gt;#REF!,F74&gt;#REF!),"Số liệu này không được lớn hơn tổng số sở, ban, ngành của tỉnh",IF(ABS(F74-E74)/E74&gt;20%,"Số liệu đột biến giữa hai năm, đề nghị giải thích",""))</f>
        <v>#REF!</v>
      </c>
    </row>
    <row r="75" spans="1:8" ht="28.5" customHeight="1">
      <c r="A75" s="39" t="s">
        <v>44</v>
      </c>
      <c r="B75" s="108" t="s">
        <v>49</v>
      </c>
      <c r="C75" s="108"/>
      <c r="D75" s="39"/>
      <c r="E75" s="63"/>
      <c r="F75" s="63"/>
      <c r="G75" s="26"/>
      <c r="H75" s="37"/>
    </row>
    <row r="76" spans="1:7" ht="21.75" customHeight="1">
      <c r="A76" s="90">
        <v>4</v>
      </c>
      <c r="B76" s="112" t="s">
        <v>137</v>
      </c>
      <c r="C76" s="113"/>
      <c r="D76" s="113"/>
      <c r="E76" s="113"/>
      <c r="F76" s="113"/>
      <c r="G76" s="114"/>
    </row>
    <row r="77" spans="1:7" ht="39.75" customHeight="1">
      <c r="A77" s="27">
        <v>5</v>
      </c>
      <c r="B77" s="112" t="s">
        <v>138</v>
      </c>
      <c r="C77" s="115"/>
      <c r="D77" s="39"/>
      <c r="E77" s="26"/>
      <c r="F77" s="26"/>
      <c r="G77" s="26"/>
    </row>
    <row r="78" spans="1:7" ht="37.5" customHeight="1">
      <c r="A78" s="45" t="s">
        <v>73</v>
      </c>
      <c r="B78" s="116" t="s">
        <v>139</v>
      </c>
      <c r="C78" s="117"/>
      <c r="D78" s="39"/>
      <c r="E78" s="26"/>
      <c r="F78" s="26"/>
      <c r="G78" s="26"/>
    </row>
    <row r="79" spans="1:7" ht="28.5" customHeight="1">
      <c r="A79" s="65" t="s">
        <v>140</v>
      </c>
      <c r="B79" s="109" t="s">
        <v>61</v>
      </c>
      <c r="C79" s="109"/>
      <c r="D79" s="39"/>
      <c r="E79" s="26"/>
      <c r="F79" s="26"/>
      <c r="G79" s="26"/>
    </row>
    <row r="80" spans="1:8" ht="28.5" customHeight="1">
      <c r="A80" s="39" t="s">
        <v>44</v>
      </c>
      <c r="B80" s="110" t="s">
        <v>62</v>
      </c>
      <c r="C80" s="111"/>
      <c r="D80" s="39"/>
      <c r="E80" s="63"/>
      <c r="F80" s="63"/>
      <c r="G80" s="26"/>
      <c r="H80" s="37" t="e">
        <f>IF(OR(E80&gt;#REF!,F80&gt;#REF!),"Số liệu này không được lớn hơn tổng số sở, ban, ngành của tỉnh",IF(ABS(F80-E80)/E80&gt;20%,"Số liệu đột biến giữa hai năm, đề nghị giải thích",""))</f>
        <v>#REF!</v>
      </c>
    </row>
    <row r="81" spans="1:8" ht="28.5" customHeight="1">
      <c r="A81" s="66" t="s">
        <v>44</v>
      </c>
      <c r="B81" s="108" t="s">
        <v>63</v>
      </c>
      <c r="C81" s="108"/>
      <c r="D81" s="39"/>
      <c r="E81" s="63"/>
      <c r="F81" s="63"/>
      <c r="G81" s="26"/>
      <c r="H81" s="37" t="e">
        <f>IF(OR(E81&gt;#REF!,F81&gt;#REF!),"Số liệu này không được lớn hơn tổng số sở, ban, ngành của tỉnh",IF(ABS(F81-E81)/E81&gt;20%,"Số liệu đột biến giữa hai năm, đề nghị giải thích",""))</f>
        <v>#REF!</v>
      </c>
    </row>
    <row r="82" spans="1:8" ht="28.5" customHeight="1">
      <c r="A82" s="66" t="s">
        <v>44</v>
      </c>
      <c r="B82" s="108" t="s">
        <v>64</v>
      </c>
      <c r="C82" s="108"/>
      <c r="D82" s="39"/>
      <c r="E82" s="63"/>
      <c r="F82" s="63"/>
      <c r="G82" s="26"/>
      <c r="H82" s="37" t="e">
        <f>IF(OR(E82&gt;#REF!,F82&gt;#REF!),"Số liệu này không được lớn hơn tổng số sở, ban, ngành của tỉnh",IF(ABS(F82-E82)/E82&gt;20%,"Số liệu đột biến giữa hai năm, đề nghị giải thích",""))</f>
        <v>#REF!</v>
      </c>
    </row>
    <row r="83" spans="1:8" ht="28.5" customHeight="1">
      <c r="A83" s="66" t="s">
        <v>44</v>
      </c>
      <c r="B83" s="108" t="s">
        <v>65</v>
      </c>
      <c r="C83" s="108"/>
      <c r="D83" s="39"/>
      <c r="E83" s="63"/>
      <c r="F83" s="63"/>
      <c r="G83" s="26"/>
      <c r="H83" s="37" t="e">
        <f>IF(OR(E83&gt;#REF!,F83&gt;#REF!),"Số liệu này không được lớn hơn tổng số sở, ban, ngành của tỉnh",IF(ABS(F83-E83)/E83&gt;20%,"Số liệu đột biến giữa hai năm, đề nghị giải thích",""))</f>
        <v>#REF!</v>
      </c>
    </row>
    <row r="84" spans="1:8" ht="28.5" customHeight="1">
      <c r="A84" s="66" t="s">
        <v>44</v>
      </c>
      <c r="B84" s="108" t="s">
        <v>66</v>
      </c>
      <c r="C84" s="108"/>
      <c r="D84" s="39"/>
      <c r="E84" s="63"/>
      <c r="F84" s="63"/>
      <c r="G84" s="26"/>
      <c r="H84" s="37" t="e">
        <f>IF(OR(E84&gt;#REF!,F84&gt;#REF!),"Số liệu này không được lớn hơn tổng số sở, ban, ngành của tỉnh",IF(ABS(F84-E84)/E84&gt;20%,"Số liệu đột biến giữa hai năm, đề nghị giải thích",""))</f>
        <v>#REF!</v>
      </c>
    </row>
    <row r="85" spans="1:8" ht="28.5" customHeight="1">
      <c r="A85" s="66" t="s">
        <v>44</v>
      </c>
      <c r="B85" s="108" t="s">
        <v>67</v>
      </c>
      <c r="C85" s="108"/>
      <c r="D85" s="39"/>
      <c r="E85" s="63"/>
      <c r="F85" s="63"/>
      <c r="G85" s="26"/>
      <c r="H85" s="37"/>
    </row>
    <row r="86" spans="1:7" ht="28.5" customHeight="1">
      <c r="A86" s="46" t="s">
        <v>141</v>
      </c>
      <c r="B86" s="109" t="s">
        <v>68</v>
      </c>
      <c r="C86" s="109"/>
      <c r="D86" s="39"/>
      <c r="E86" s="26"/>
      <c r="F86" s="26"/>
      <c r="G86" s="26"/>
    </row>
    <row r="87" spans="1:8" ht="28.5" customHeight="1">
      <c r="A87" s="39" t="s">
        <v>44</v>
      </c>
      <c r="B87" s="108" t="s">
        <v>69</v>
      </c>
      <c r="C87" s="108"/>
      <c r="D87" s="39"/>
      <c r="E87" s="63"/>
      <c r="F87" s="63"/>
      <c r="G87" s="26"/>
      <c r="H87" s="37" t="e">
        <f>IF(OR(E87&gt;#REF!,F87&gt;#REF!),"Số liệu này không được lớn hơn tổng số sở, ban, ngành của tỉnh",IF(ABS(F87-E87)/E87&gt;20%,"Số liệu đột biến giữa hai năm, đề nghị giải thích",""))</f>
        <v>#REF!</v>
      </c>
    </row>
    <row r="88" spans="1:8" ht="28.5" customHeight="1">
      <c r="A88" s="39" t="s">
        <v>44</v>
      </c>
      <c r="B88" s="108" t="s">
        <v>70</v>
      </c>
      <c r="C88" s="108"/>
      <c r="D88" s="39"/>
      <c r="E88" s="63"/>
      <c r="F88" s="63"/>
      <c r="G88" s="26"/>
      <c r="H88" s="37" t="e">
        <f>IF(OR(E88&gt;#REF!,F88&gt;#REF!),"Số liệu này không được lớn hơn tổng số sở, ban, ngành của tỉnh",IF(ABS(F88-E88)/E88&gt;20%,"Số liệu đột biến giữa hai năm, đề nghị giải thích",""))</f>
        <v>#REF!</v>
      </c>
    </row>
    <row r="89" spans="1:8" ht="28.5" customHeight="1">
      <c r="A89" s="39" t="s">
        <v>44</v>
      </c>
      <c r="B89" s="108" t="s">
        <v>71</v>
      </c>
      <c r="C89" s="108"/>
      <c r="D89" s="39"/>
      <c r="E89" s="63"/>
      <c r="F89" s="63"/>
      <c r="G89" s="26"/>
      <c r="H89" s="37" t="e">
        <f>IF(OR(E89&gt;#REF!,F89&gt;#REF!),"Số liệu này không được lớn hơn tổng số sở, ban, ngành của tỉnh",IF(ABS(F89-E89)/E89&gt;20%,"Số liệu đột biến giữa hai năm, đề nghị giải thích",""))</f>
        <v>#REF!</v>
      </c>
    </row>
    <row r="90" spans="1:7" ht="28.5" customHeight="1">
      <c r="A90" s="27">
        <v>6</v>
      </c>
      <c r="B90" s="102" t="s">
        <v>72</v>
      </c>
      <c r="C90" s="102"/>
      <c r="D90" s="39"/>
      <c r="E90" s="26"/>
      <c r="F90" s="26"/>
      <c r="G90" s="26"/>
    </row>
    <row r="91" spans="1:7" ht="28.5" customHeight="1">
      <c r="A91" s="45" t="s">
        <v>22</v>
      </c>
      <c r="B91" s="103" t="s">
        <v>142</v>
      </c>
      <c r="C91" s="103"/>
      <c r="D91" s="39"/>
      <c r="E91" s="26"/>
      <c r="F91" s="26"/>
      <c r="G91" s="26"/>
    </row>
    <row r="92" spans="1:8" ht="36" customHeight="1">
      <c r="A92" s="39" t="s">
        <v>44</v>
      </c>
      <c r="B92" s="104" t="s">
        <v>74</v>
      </c>
      <c r="C92" s="101"/>
      <c r="D92" s="39" t="s">
        <v>87</v>
      </c>
      <c r="E92" s="67"/>
      <c r="F92" s="67"/>
      <c r="G92" s="26"/>
      <c r="H92" s="37" t="e">
        <f aca="true" t="shared" si="1" ref="H92:H97">IF(OR(E92&gt;1,F92&gt;1),"Số liệu này không được vượt quá 100%",IF(ABS(F92-E92)/E92&gt;20%,"Số liệu đột biến giữa hai năm, đề nghị giải thích",""))</f>
        <v>#DIV/0!</v>
      </c>
    </row>
    <row r="93" spans="1:8" ht="36" customHeight="1">
      <c r="A93" s="39" t="s">
        <v>44</v>
      </c>
      <c r="B93" s="104" t="s">
        <v>75</v>
      </c>
      <c r="C93" s="101"/>
      <c r="D93" s="39" t="s">
        <v>87</v>
      </c>
      <c r="E93" s="67"/>
      <c r="F93" s="67"/>
      <c r="G93" s="26"/>
      <c r="H93" s="37" t="e">
        <f t="shared" si="1"/>
        <v>#DIV/0!</v>
      </c>
    </row>
    <row r="94" spans="1:8" ht="36" customHeight="1">
      <c r="A94" s="39" t="s">
        <v>44</v>
      </c>
      <c r="B94" s="104" t="s">
        <v>79</v>
      </c>
      <c r="C94" s="101"/>
      <c r="D94" s="39" t="s">
        <v>87</v>
      </c>
      <c r="E94" s="67"/>
      <c r="F94" s="67"/>
      <c r="G94" s="26"/>
      <c r="H94" s="37" t="e">
        <f t="shared" si="1"/>
        <v>#DIV/0!</v>
      </c>
    </row>
    <row r="95" spans="1:8" ht="36.75" customHeight="1">
      <c r="A95" s="39" t="s">
        <v>44</v>
      </c>
      <c r="B95" s="104" t="s">
        <v>76</v>
      </c>
      <c r="C95" s="101"/>
      <c r="D95" s="39" t="s">
        <v>87</v>
      </c>
      <c r="E95" s="67"/>
      <c r="F95" s="67"/>
      <c r="G95" s="26"/>
      <c r="H95" s="37" t="e">
        <f t="shared" si="1"/>
        <v>#DIV/0!</v>
      </c>
    </row>
    <row r="96" spans="1:8" ht="28.5" customHeight="1">
      <c r="A96" s="39" t="s">
        <v>44</v>
      </c>
      <c r="B96" s="104" t="s">
        <v>77</v>
      </c>
      <c r="C96" s="101"/>
      <c r="D96" s="39" t="s">
        <v>87</v>
      </c>
      <c r="E96" s="67"/>
      <c r="F96" s="67"/>
      <c r="G96" s="26"/>
      <c r="H96" s="37" t="e">
        <f t="shared" si="1"/>
        <v>#DIV/0!</v>
      </c>
    </row>
    <row r="97" spans="1:8" ht="28.5" customHeight="1">
      <c r="A97" s="39" t="s">
        <v>44</v>
      </c>
      <c r="B97" s="104" t="s">
        <v>78</v>
      </c>
      <c r="C97" s="101"/>
      <c r="D97" s="39" t="s">
        <v>87</v>
      </c>
      <c r="E97" s="67"/>
      <c r="F97" s="67"/>
      <c r="G97" s="26"/>
      <c r="H97" s="37" t="e">
        <f t="shared" si="1"/>
        <v>#DIV/0!</v>
      </c>
    </row>
    <row r="98" spans="1:8" ht="50.25" customHeight="1">
      <c r="A98" s="94" t="s">
        <v>24</v>
      </c>
      <c r="B98" s="103" t="s">
        <v>143</v>
      </c>
      <c r="C98" s="103"/>
      <c r="D98" s="45" t="s">
        <v>8</v>
      </c>
      <c r="E98" s="68"/>
      <c r="F98" s="68"/>
      <c r="G98" s="26"/>
      <c r="H98" s="37" t="e">
        <f>IF(OR(E98/$E$13&gt;1,F98/$F$13&gt;1),"Số liệu này không được vượt quá tổng số cán bộ CCVC",IF(ABS(F98-E98)&gt;20%,"Số liệu đột biến giữa hai năm, đề nghị giải thích",""))</f>
        <v>#DIV/0!</v>
      </c>
    </row>
    <row r="99" spans="1:7" ht="50.25" customHeight="1">
      <c r="A99" s="95" t="s">
        <v>110</v>
      </c>
      <c r="B99" s="138" t="s">
        <v>144</v>
      </c>
      <c r="C99" s="138"/>
      <c r="D99" s="138"/>
      <c r="E99" s="138"/>
      <c r="F99" s="138"/>
      <c r="G99" s="138"/>
    </row>
    <row r="100" spans="1:7" ht="31.5" customHeight="1">
      <c r="A100" s="27">
        <v>7</v>
      </c>
      <c r="B100" s="112" t="s">
        <v>104</v>
      </c>
      <c r="C100" s="113"/>
      <c r="D100" s="27" t="s">
        <v>82</v>
      </c>
      <c r="E100" s="63"/>
      <c r="F100" s="63"/>
      <c r="G100" s="26"/>
    </row>
    <row r="101" spans="1:8" ht="24.75" customHeight="1">
      <c r="A101" s="69" t="s">
        <v>105</v>
      </c>
      <c r="B101" s="116" t="s">
        <v>145</v>
      </c>
      <c r="C101" s="117"/>
      <c r="D101" s="39" t="s">
        <v>82</v>
      </c>
      <c r="E101" s="63"/>
      <c r="F101" s="63"/>
      <c r="G101" s="26"/>
      <c r="H101" s="37" t="e">
        <f>IF(ABS(F101-E101)/E101&gt;40%,"Số liệu đột biến giữa hai năm, đề nghị giải thích","")</f>
        <v>#DIV/0!</v>
      </c>
    </row>
    <row r="102" spans="1:8" ht="34.5" customHeight="1">
      <c r="A102" s="45" t="s">
        <v>106</v>
      </c>
      <c r="B102" s="117" t="s">
        <v>146</v>
      </c>
      <c r="C102" s="117"/>
      <c r="D102" s="39" t="s">
        <v>82</v>
      </c>
      <c r="E102" s="63"/>
      <c r="F102" s="63"/>
      <c r="G102" s="26"/>
      <c r="H102" s="37" t="e">
        <f>IF(OR(SUM(E104:E107)/E102&lt;&gt;1,SUM(F104:F107)/F102&lt;&gt;1),"Tổng cộng dịch vụ các mức 1,2,3,4  phải bằng tổng số dịch vụ công trực tuyến",IF(ABS(F102-E102)/E102&gt;20%,"Số liệu đột biến giữa hai năm, đề nghị giải thích",""))</f>
        <v>#DIV/0!</v>
      </c>
    </row>
    <row r="103" spans="1:7" ht="28.5" customHeight="1">
      <c r="A103" s="39"/>
      <c r="B103" s="70" t="s">
        <v>81</v>
      </c>
      <c r="C103" s="70"/>
      <c r="D103" s="28"/>
      <c r="E103" s="29"/>
      <c r="F103" s="63"/>
      <c r="G103" s="29"/>
    </row>
    <row r="104" spans="1:8" ht="28.5" customHeight="1">
      <c r="A104" s="91" t="s">
        <v>107</v>
      </c>
      <c r="B104" s="101" t="s">
        <v>83</v>
      </c>
      <c r="C104" s="101"/>
      <c r="D104" s="39" t="s">
        <v>82</v>
      </c>
      <c r="E104" s="63"/>
      <c r="F104" s="63"/>
      <c r="G104" s="26"/>
      <c r="H104" s="37" t="e">
        <f>IF(ABS(F104-E104)/E104&gt;40%,"Số liệu đột biến giữa hai năm, đề nghị giải thích","")</f>
        <v>#DIV/0!</v>
      </c>
    </row>
    <row r="105" spans="1:8" ht="28.5" customHeight="1">
      <c r="A105" s="91" t="s">
        <v>108</v>
      </c>
      <c r="B105" s="101" t="s">
        <v>84</v>
      </c>
      <c r="C105" s="101"/>
      <c r="D105" s="39" t="s">
        <v>82</v>
      </c>
      <c r="E105" s="63"/>
      <c r="F105" s="63"/>
      <c r="G105" s="26"/>
      <c r="H105" s="37" t="e">
        <f>IF(ABS(F105-E105)/E105&gt;20%,"Số liệu đột biến giữa hai năm, đề nghị giải thích","")</f>
        <v>#DIV/0!</v>
      </c>
    </row>
    <row r="106" spans="1:8" ht="28.5" customHeight="1">
      <c r="A106" s="91" t="s">
        <v>147</v>
      </c>
      <c r="B106" s="101" t="s">
        <v>85</v>
      </c>
      <c r="C106" s="101"/>
      <c r="D106" s="39" t="s">
        <v>82</v>
      </c>
      <c r="E106" s="63"/>
      <c r="F106" s="63"/>
      <c r="G106" s="26"/>
      <c r="H106" s="37" t="e">
        <f>IF(ABS(F106-E106)/E106&gt;20%,"Số liệu đột biến giữa hai năm, đề nghị giải thích","")</f>
        <v>#DIV/0!</v>
      </c>
    </row>
    <row r="107" spans="1:8" ht="28.5" customHeight="1">
      <c r="A107" s="91" t="s">
        <v>148</v>
      </c>
      <c r="B107" s="101" t="s">
        <v>86</v>
      </c>
      <c r="C107" s="101"/>
      <c r="D107" s="39" t="s">
        <v>82</v>
      </c>
      <c r="E107" s="63"/>
      <c r="F107" s="63"/>
      <c r="G107" s="26"/>
      <c r="H107" s="37" t="e">
        <f>IF(ABS(F107-E107)/E107&gt;20%,"Số liệu đột biến giữa hai năm, đề nghị giải thích","")</f>
        <v>#DIV/0!</v>
      </c>
    </row>
    <row r="108" spans="1:8" ht="31.5" customHeight="1">
      <c r="A108" s="27">
        <v>8</v>
      </c>
      <c r="B108" s="99" t="s">
        <v>149</v>
      </c>
      <c r="C108" s="100"/>
      <c r="D108" s="27" t="s">
        <v>37</v>
      </c>
      <c r="E108" s="63"/>
      <c r="F108" s="63"/>
      <c r="G108" s="26"/>
      <c r="H108" s="23" t="str">
        <f>IF(OR(E108="",F108=""),"Đề nghị nhập số liệu","")</f>
        <v>Đề nghị nhập số liệu</v>
      </c>
    </row>
    <row r="109" ht="14.25">
      <c r="D109" s="71"/>
    </row>
    <row r="110" spans="2:7" ht="14.25">
      <c r="B110" s="73"/>
      <c r="D110" s="74"/>
      <c r="E110" s="64"/>
      <c r="F110" s="64"/>
      <c r="G110" s="64"/>
    </row>
    <row r="111" spans="2:4" ht="14.25">
      <c r="B111" s="75" t="s">
        <v>92</v>
      </c>
      <c r="D111" s="71"/>
    </row>
    <row r="112" ht="14.25">
      <c r="D112" s="71"/>
    </row>
    <row r="113" spans="1:7" ht="21" customHeight="1">
      <c r="A113" s="39" t="s">
        <v>44</v>
      </c>
      <c r="B113" s="76" t="s">
        <v>88</v>
      </c>
      <c r="C113" s="97"/>
      <c r="D113" s="97"/>
      <c r="E113" s="97"/>
      <c r="F113" s="97"/>
      <c r="G113" s="98"/>
    </row>
    <row r="114" spans="1:7" ht="21" customHeight="1">
      <c r="A114" s="39" t="s">
        <v>44</v>
      </c>
      <c r="B114" s="76" t="s">
        <v>89</v>
      </c>
      <c r="C114" s="97"/>
      <c r="D114" s="97"/>
      <c r="E114" s="97"/>
      <c r="F114" s="97"/>
      <c r="G114" s="98"/>
    </row>
    <row r="115" spans="1:7" ht="21" customHeight="1">
      <c r="A115" s="39" t="s">
        <v>44</v>
      </c>
      <c r="B115" s="76" t="s">
        <v>90</v>
      </c>
      <c r="C115" s="97"/>
      <c r="D115" s="97"/>
      <c r="E115" s="97"/>
      <c r="F115" s="97"/>
      <c r="G115" s="98"/>
    </row>
    <row r="116" spans="1:7" ht="21" customHeight="1">
      <c r="A116" s="39" t="s">
        <v>44</v>
      </c>
      <c r="B116" s="76" t="s">
        <v>94</v>
      </c>
      <c r="C116" s="97"/>
      <c r="D116" s="97"/>
      <c r="E116" s="97"/>
      <c r="F116" s="97"/>
      <c r="G116" s="98"/>
    </row>
    <row r="117" spans="1:7" ht="21" customHeight="1">
      <c r="A117" s="39" t="s">
        <v>44</v>
      </c>
      <c r="B117" s="76" t="s">
        <v>91</v>
      </c>
      <c r="C117" s="97"/>
      <c r="D117" s="97"/>
      <c r="E117" s="97"/>
      <c r="F117" s="97"/>
      <c r="G117" s="98"/>
    </row>
    <row r="118" spans="1:7" ht="21" customHeight="1">
      <c r="A118" s="39" t="s">
        <v>44</v>
      </c>
      <c r="B118" s="76" t="s">
        <v>1</v>
      </c>
      <c r="C118" s="97"/>
      <c r="D118" s="97"/>
      <c r="E118" s="97"/>
      <c r="F118" s="97"/>
      <c r="G118" s="98"/>
    </row>
    <row r="119" ht="14.25">
      <c r="D119" s="71"/>
    </row>
    <row r="120" ht="14.25">
      <c r="D120" s="71"/>
    </row>
    <row r="121" spans="4:7" ht="14.25">
      <c r="D121" s="105" t="s">
        <v>161</v>
      </c>
      <c r="E121" s="105"/>
      <c r="F121" s="105"/>
      <c r="G121" s="105"/>
    </row>
    <row r="122" spans="2:7" ht="42.75" customHeight="1">
      <c r="B122" s="74" t="s">
        <v>93</v>
      </c>
      <c r="C122" s="71"/>
      <c r="D122" s="106" t="s">
        <v>153</v>
      </c>
      <c r="E122" s="107"/>
      <c r="F122" s="107"/>
      <c r="G122" s="107"/>
    </row>
    <row r="123" spans="2:7" ht="14.25">
      <c r="B123" s="73"/>
      <c r="D123" s="74"/>
      <c r="E123" s="64"/>
      <c r="F123" s="64"/>
      <c r="G123" s="64"/>
    </row>
    <row r="124" spans="2:7" ht="14.25">
      <c r="B124" s="73"/>
      <c r="D124" s="74"/>
      <c r="E124" s="64"/>
      <c r="F124" s="64"/>
      <c r="G124" s="64"/>
    </row>
    <row r="125" spans="2:7" ht="14.25">
      <c r="B125" s="73"/>
      <c r="D125" s="74"/>
      <c r="E125" s="64"/>
      <c r="F125" s="64"/>
      <c r="G125" s="64"/>
    </row>
    <row r="126" spans="2:7" ht="14.25">
      <c r="B126" s="73"/>
      <c r="D126" s="74"/>
      <c r="E126" s="64"/>
      <c r="F126" s="64"/>
      <c r="G126" s="64"/>
    </row>
    <row r="127" spans="2:7" ht="14.25">
      <c r="B127" s="73"/>
      <c r="D127" s="74"/>
      <c r="E127" s="64"/>
      <c r="F127" s="64"/>
      <c r="G127" s="64"/>
    </row>
    <row r="128" spans="2:7" ht="14.25">
      <c r="B128" s="73"/>
      <c r="D128" s="74"/>
      <c r="E128" s="64"/>
      <c r="F128" s="64"/>
      <c r="G128" s="64"/>
    </row>
  </sheetData>
  <sheetProtection/>
  <mergeCells count="109">
    <mergeCell ref="B93:C93"/>
    <mergeCell ref="B94:C94"/>
    <mergeCell ref="B95:C95"/>
    <mergeCell ref="B96:C96"/>
    <mergeCell ref="B97:C97"/>
    <mergeCell ref="B98:C98"/>
    <mergeCell ref="B101:C101"/>
    <mergeCell ref="B102:C102"/>
    <mergeCell ref="B99:G99"/>
    <mergeCell ref="B100:C100"/>
    <mergeCell ref="B55:C55"/>
    <mergeCell ref="B68:C68"/>
    <mergeCell ref="B61:C61"/>
    <mergeCell ref="B62:C62"/>
    <mergeCell ref="B63:C63"/>
    <mergeCell ref="B64:C64"/>
    <mergeCell ref="B25:C25"/>
    <mergeCell ref="B21:C21"/>
    <mergeCell ref="B23:C23"/>
    <mergeCell ref="B24:C24"/>
    <mergeCell ref="B42:C42"/>
    <mergeCell ref="B33:C33"/>
    <mergeCell ref="B34:C34"/>
    <mergeCell ref="B35:C35"/>
    <mergeCell ref="B36:C36"/>
    <mergeCell ref="B26:C26"/>
    <mergeCell ref="B29:C29"/>
    <mergeCell ref="B30:C30"/>
    <mergeCell ref="B31:C31"/>
    <mergeCell ref="B32:C32"/>
    <mergeCell ref="D1:G1"/>
    <mergeCell ref="D2:G2"/>
    <mergeCell ref="A1:C1"/>
    <mergeCell ref="A2:C2"/>
    <mergeCell ref="A7:G7"/>
    <mergeCell ref="A4:G4"/>
    <mergeCell ref="A5:G5"/>
    <mergeCell ref="B9:G9"/>
    <mergeCell ref="B12:C12"/>
    <mergeCell ref="B18:C18"/>
    <mergeCell ref="B13:C13"/>
    <mergeCell ref="B20:C20"/>
    <mergeCell ref="B19:C19"/>
    <mergeCell ref="B22:C22"/>
    <mergeCell ref="B14:C14"/>
    <mergeCell ref="B16:C16"/>
    <mergeCell ref="B28:C28"/>
    <mergeCell ref="B49:C49"/>
    <mergeCell ref="B37:C37"/>
    <mergeCell ref="B38:C38"/>
    <mergeCell ref="B39:C39"/>
    <mergeCell ref="B40:C40"/>
    <mergeCell ref="B41:C41"/>
    <mergeCell ref="B48:C48"/>
    <mergeCell ref="B50:C50"/>
    <mergeCell ref="B51:C51"/>
    <mergeCell ref="B52:C52"/>
    <mergeCell ref="B53:C53"/>
    <mergeCell ref="B43:C43"/>
    <mergeCell ref="B44:C44"/>
    <mergeCell ref="B45:C45"/>
    <mergeCell ref="B46:C46"/>
    <mergeCell ref="B47:C47"/>
    <mergeCell ref="B65:C65"/>
    <mergeCell ref="B66:C66"/>
    <mergeCell ref="B54:C54"/>
    <mergeCell ref="B56:C56"/>
    <mergeCell ref="B57:C57"/>
    <mergeCell ref="B58:C58"/>
    <mergeCell ref="B59:C59"/>
    <mergeCell ref="B60:C60"/>
    <mergeCell ref="B69:C69"/>
    <mergeCell ref="B67:C67"/>
    <mergeCell ref="B77:C77"/>
    <mergeCell ref="B78:C78"/>
    <mergeCell ref="B70:C70"/>
    <mergeCell ref="B71:C71"/>
    <mergeCell ref="B72:C72"/>
    <mergeCell ref="B73:C73"/>
    <mergeCell ref="B74:C74"/>
    <mergeCell ref="B75:C75"/>
    <mergeCell ref="B76:G76"/>
    <mergeCell ref="B82:C82"/>
    <mergeCell ref="B83:C83"/>
    <mergeCell ref="B84:C84"/>
    <mergeCell ref="B85:C85"/>
    <mergeCell ref="B86:C86"/>
    <mergeCell ref="B87:C87"/>
    <mergeCell ref="B79:C79"/>
    <mergeCell ref="B80:C80"/>
    <mergeCell ref="B81:C81"/>
    <mergeCell ref="B88:C88"/>
    <mergeCell ref="B89:C89"/>
    <mergeCell ref="B90:C90"/>
    <mergeCell ref="B91:C91"/>
    <mergeCell ref="B92:C92"/>
    <mergeCell ref="D121:G121"/>
    <mergeCell ref="D122:G122"/>
    <mergeCell ref="C113:G113"/>
    <mergeCell ref="C114:G114"/>
    <mergeCell ref="C115:G115"/>
    <mergeCell ref="C116:G116"/>
    <mergeCell ref="C117:G117"/>
    <mergeCell ref="C118:G118"/>
    <mergeCell ref="B108:C108"/>
    <mergeCell ref="B105:C105"/>
    <mergeCell ref="B106:C106"/>
    <mergeCell ref="B107:C107"/>
    <mergeCell ref="B104:C104"/>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xl/worksheets/sheet2.xml><?xml version="1.0" encoding="utf-8"?>
<worksheet xmlns="http://schemas.openxmlformats.org/spreadsheetml/2006/main" xmlns:r="http://schemas.openxmlformats.org/officeDocument/2006/relationships">
  <dimension ref="A1:C27"/>
  <sheetViews>
    <sheetView zoomScalePageLayoutView="0" workbookViewId="0" topLeftCell="A94">
      <selection activeCell="A1" sqref="A1:C1"/>
    </sheetView>
  </sheetViews>
  <sheetFormatPr defaultColWidth="9.140625" defaultRowHeight="15"/>
  <cols>
    <col min="1" max="1" width="5.28125" style="86" customWidth="1"/>
    <col min="2" max="2" width="51.00390625" style="86" customWidth="1"/>
    <col min="3" max="3" width="28.57421875" style="86" customWidth="1"/>
  </cols>
  <sheetData>
    <row r="1" spans="1:3" ht="15.75">
      <c r="A1" s="139" t="s">
        <v>150</v>
      </c>
      <c r="B1" s="139"/>
      <c r="C1" s="139"/>
    </row>
    <row r="3" spans="1:3" ht="26.25" customHeight="1">
      <c r="A3" s="77" t="s">
        <v>50</v>
      </c>
      <c r="B3" s="77" t="s">
        <v>51</v>
      </c>
      <c r="C3" s="77" t="s">
        <v>52</v>
      </c>
    </row>
    <row r="4" spans="1:3" ht="23.25" customHeight="1">
      <c r="A4" s="87" t="s">
        <v>55</v>
      </c>
      <c r="B4" s="81" t="s">
        <v>56</v>
      </c>
      <c r="C4" s="81"/>
    </row>
    <row r="5" spans="1:3" ht="23.25" customHeight="1">
      <c r="A5" s="78">
        <v>1</v>
      </c>
      <c r="B5" s="79"/>
      <c r="C5" s="79"/>
    </row>
    <row r="6" spans="1:3" ht="23.25" customHeight="1">
      <c r="A6" s="78">
        <v>2</v>
      </c>
      <c r="B6" s="79"/>
      <c r="C6" s="79"/>
    </row>
    <row r="7" spans="1:3" ht="23.25" customHeight="1">
      <c r="A7" s="78">
        <v>3</v>
      </c>
      <c r="B7" s="79"/>
      <c r="C7" s="79"/>
    </row>
    <row r="8" spans="1:3" ht="23.25" customHeight="1">
      <c r="A8" s="78">
        <v>4</v>
      </c>
      <c r="B8" s="79"/>
      <c r="C8" s="79"/>
    </row>
    <row r="9" spans="1:3" ht="23.25" customHeight="1">
      <c r="A9" s="78">
        <v>5</v>
      </c>
      <c r="B9" s="79"/>
      <c r="C9" s="79"/>
    </row>
    <row r="10" spans="1:3" ht="23.25" customHeight="1">
      <c r="A10" s="78"/>
      <c r="B10" s="79" t="s">
        <v>112</v>
      </c>
      <c r="C10" s="79"/>
    </row>
    <row r="11" spans="1:3" ht="23.25" customHeight="1">
      <c r="A11" s="87" t="s">
        <v>57</v>
      </c>
      <c r="B11" s="81" t="s">
        <v>58</v>
      </c>
      <c r="C11" s="79"/>
    </row>
    <row r="12" spans="1:3" ht="23.25" customHeight="1">
      <c r="A12" s="78">
        <v>1</v>
      </c>
      <c r="B12" s="79"/>
      <c r="C12" s="79"/>
    </row>
    <row r="13" spans="1:3" ht="23.25" customHeight="1">
      <c r="A13" s="78">
        <v>2</v>
      </c>
      <c r="B13" s="79"/>
      <c r="C13" s="79"/>
    </row>
    <row r="14" spans="1:3" ht="23.25" customHeight="1">
      <c r="A14" s="78">
        <v>3</v>
      </c>
      <c r="B14" s="79"/>
      <c r="C14" s="79"/>
    </row>
    <row r="15" spans="1:3" ht="23.25" customHeight="1">
      <c r="A15" s="78">
        <v>4</v>
      </c>
      <c r="B15" s="79"/>
      <c r="C15" s="79"/>
    </row>
    <row r="16" spans="1:3" ht="23.25" customHeight="1">
      <c r="A16" s="78">
        <v>5</v>
      </c>
      <c r="B16" s="79"/>
      <c r="C16" s="79"/>
    </row>
    <row r="17" spans="1:3" ht="23.25" customHeight="1">
      <c r="A17" s="78"/>
      <c r="B17" s="79" t="s">
        <v>111</v>
      </c>
      <c r="C17" s="79"/>
    </row>
    <row r="18" spans="1:3" ht="23.25" customHeight="1">
      <c r="A18" s="87" t="s">
        <v>59</v>
      </c>
      <c r="B18" s="81" t="s">
        <v>60</v>
      </c>
      <c r="C18" s="79"/>
    </row>
    <row r="19" spans="1:3" ht="23.25" customHeight="1">
      <c r="A19" s="78">
        <v>1</v>
      </c>
      <c r="B19" s="79"/>
      <c r="C19" s="79"/>
    </row>
    <row r="20" spans="1:3" ht="23.25" customHeight="1">
      <c r="A20" s="78">
        <v>2</v>
      </c>
      <c r="B20" s="79"/>
      <c r="C20" s="79"/>
    </row>
    <row r="21" spans="1:3" ht="23.25" customHeight="1">
      <c r="A21" s="78">
        <v>3</v>
      </c>
      <c r="B21" s="79"/>
      <c r="C21" s="79"/>
    </row>
    <row r="22" spans="1:3" ht="23.25" customHeight="1">
      <c r="A22" s="78">
        <v>4</v>
      </c>
      <c r="B22" s="79"/>
      <c r="C22" s="79"/>
    </row>
    <row r="23" spans="1:3" ht="23.25" customHeight="1">
      <c r="A23" s="78">
        <v>5</v>
      </c>
      <c r="B23" s="79"/>
      <c r="C23" s="79"/>
    </row>
    <row r="24" spans="1:3" ht="23.25" customHeight="1">
      <c r="A24" s="78"/>
      <c r="B24" s="79" t="s">
        <v>112</v>
      </c>
      <c r="C24" s="79"/>
    </row>
    <row r="25" spans="1:3" ht="15.75">
      <c r="A25" s="83"/>
      <c r="B25" s="84"/>
      <c r="C25" s="84"/>
    </row>
    <row r="26" spans="1:3" ht="15.75">
      <c r="A26" s="83"/>
      <c r="B26" s="84"/>
      <c r="C26" s="84"/>
    </row>
    <row r="27" ht="15.75">
      <c r="A27" s="85"/>
    </row>
  </sheetData>
  <sheetProtection/>
  <mergeCells count="1">
    <mergeCell ref="A1:C1"/>
  </mergeCells>
  <printOptions/>
  <pageMargins left="0.63" right="0.39" top="0.51"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7"/>
  <sheetViews>
    <sheetView zoomScalePageLayoutView="0" workbookViewId="0" topLeftCell="A1">
      <selection activeCell="D3" sqref="D3:E3"/>
    </sheetView>
  </sheetViews>
  <sheetFormatPr defaultColWidth="9.140625" defaultRowHeight="15"/>
  <cols>
    <col min="1" max="1" width="5.28125" style="86" customWidth="1"/>
    <col min="2" max="2" width="26.7109375" style="86" customWidth="1"/>
    <col min="3" max="3" width="18.8515625" style="86" customWidth="1"/>
    <col min="4" max="4" width="12.00390625" style="86" customWidth="1"/>
    <col min="5" max="5" width="13.28125" style="86" customWidth="1"/>
    <col min="6" max="6" width="22.8515625" style="86" customWidth="1"/>
  </cols>
  <sheetData>
    <row r="1" spans="1:6" ht="15.75">
      <c r="A1" s="139" t="s">
        <v>151</v>
      </c>
      <c r="B1" s="139"/>
      <c r="C1" s="139"/>
      <c r="D1" s="139"/>
      <c r="E1" s="139"/>
      <c r="F1" s="139"/>
    </row>
    <row r="3" spans="1:6" ht="15.75" customHeight="1">
      <c r="A3" s="142" t="s">
        <v>50</v>
      </c>
      <c r="B3" s="142" t="s">
        <v>53</v>
      </c>
      <c r="C3" s="142" t="s">
        <v>54</v>
      </c>
      <c r="D3" s="140" t="s">
        <v>152</v>
      </c>
      <c r="E3" s="141"/>
      <c r="F3" s="142" t="s">
        <v>52</v>
      </c>
    </row>
    <row r="4" spans="1:6" ht="15.75">
      <c r="A4" s="143"/>
      <c r="B4" s="143"/>
      <c r="C4" s="143"/>
      <c r="D4" s="77" t="s">
        <v>2</v>
      </c>
      <c r="E4" s="77" t="s">
        <v>3</v>
      </c>
      <c r="F4" s="143"/>
    </row>
    <row r="5" spans="1:6" ht="21.75" customHeight="1">
      <c r="A5" s="78">
        <v>1</v>
      </c>
      <c r="B5" s="81"/>
      <c r="C5" s="81"/>
      <c r="D5" s="80"/>
      <c r="E5" s="80"/>
      <c r="F5" s="81"/>
    </row>
    <row r="6" spans="1:6" ht="21.75" customHeight="1">
      <c r="A6" s="78">
        <v>2</v>
      </c>
      <c r="B6" s="79"/>
      <c r="C6" s="79"/>
      <c r="D6" s="82"/>
      <c r="E6" s="82"/>
      <c r="F6" s="79"/>
    </row>
    <row r="7" spans="1:6" ht="21.75" customHeight="1">
      <c r="A7" s="78">
        <v>3</v>
      </c>
      <c r="B7" s="79"/>
      <c r="C7" s="79"/>
      <c r="D7" s="82"/>
      <c r="E7" s="82"/>
      <c r="F7" s="79"/>
    </row>
    <row r="8" spans="1:6" ht="21.75" customHeight="1">
      <c r="A8" s="78">
        <v>4</v>
      </c>
      <c r="B8" s="79"/>
      <c r="C8" s="79"/>
      <c r="D8" s="82"/>
      <c r="E8" s="82"/>
      <c r="F8" s="79"/>
    </row>
    <row r="9" spans="1:6" ht="21.75" customHeight="1">
      <c r="A9" s="78">
        <v>5</v>
      </c>
      <c r="B9" s="79"/>
      <c r="C9" s="79"/>
      <c r="D9" s="82"/>
      <c r="E9" s="82"/>
      <c r="F9" s="79"/>
    </row>
    <row r="10" spans="1:6" ht="21.75" customHeight="1">
      <c r="A10" s="78">
        <v>6</v>
      </c>
      <c r="B10" s="79"/>
      <c r="C10" s="79"/>
      <c r="D10" s="82"/>
      <c r="E10" s="82"/>
      <c r="F10" s="79"/>
    </row>
    <row r="11" spans="1:6" ht="21.75" customHeight="1">
      <c r="A11" s="78">
        <v>7</v>
      </c>
      <c r="B11" s="79"/>
      <c r="C11" s="79"/>
      <c r="D11" s="82"/>
      <c r="E11" s="82"/>
      <c r="F11" s="79"/>
    </row>
    <row r="12" spans="1:6" ht="21.75" customHeight="1">
      <c r="A12" s="78">
        <v>8</v>
      </c>
      <c r="B12" s="79"/>
      <c r="C12" s="79"/>
      <c r="D12" s="82"/>
      <c r="E12" s="82"/>
      <c r="F12" s="79"/>
    </row>
    <row r="13" spans="1:6" ht="21.75" customHeight="1">
      <c r="A13" s="78">
        <v>9</v>
      </c>
      <c r="B13" s="79"/>
      <c r="C13" s="79"/>
      <c r="D13" s="82"/>
      <c r="E13" s="82"/>
      <c r="F13" s="79"/>
    </row>
    <row r="14" spans="1:6" ht="21.75" customHeight="1">
      <c r="A14" s="78">
        <v>10</v>
      </c>
      <c r="B14" s="79"/>
      <c r="C14" s="79"/>
      <c r="D14" s="82"/>
      <c r="E14" s="82"/>
      <c r="F14" s="79"/>
    </row>
    <row r="15" spans="1:6" ht="21.75" customHeight="1">
      <c r="A15" s="78"/>
      <c r="B15" s="79" t="s">
        <v>112</v>
      </c>
      <c r="C15" s="79"/>
      <c r="D15" s="82"/>
      <c r="E15" s="82"/>
      <c r="F15" s="79"/>
    </row>
    <row r="16" spans="1:6" ht="15.75">
      <c r="A16" s="83"/>
      <c r="B16" s="84"/>
      <c r="C16" s="84"/>
      <c r="D16" s="84"/>
      <c r="E16" s="84"/>
      <c r="F16" s="84"/>
    </row>
    <row r="17" ht="15.75">
      <c r="A17" s="85"/>
    </row>
  </sheetData>
  <sheetProtection/>
  <mergeCells count="6">
    <mergeCell ref="A1:F1"/>
    <mergeCell ref="D3:E3"/>
    <mergeCell ref="B3:B4"/>
    <mergeCell ref="C3:C4"/>
    <mergeCell ref="F3:F4"/>
    <mergeCell ref="A3:A4"/>
  </mergeCells>
  <printOptions/>
  <pageMargins left="0.4" right="0.34" top="0.4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2018-05-09T03:47:00Z</dcterms:modified>
  <cp:category/>
  <cp:version/>
  <cp:contentType/>
  <cp:contentStatus/>
</cp:coreProperties>
</file>