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2"/>
  </bookViews>
  <sheets>
    <sheet name="Phiếu điều tra ICT INDEX 2018" sheetId="1" r:id="rId1"/>
    <sheet name="CSDL chuyên ngành" sheetId="2" r:id="rId2"/>
    <sheet name="Phần mềm nguồn mở" sheetId="3" r:id="rId3"/>
  </sheets>
  <definedNames>
    <definedName name="_xlnm.Print_Titles" localSheetId="0">'Phiếu điều tra ICT INDEX 2018'!$18:$18</definedName>
  </definedNames>
  <calcPr fullCalcOnLoad="1"/>
</workbook>
</file>

<file path=xl/sharedStrings.xml><?xml version="1.0" encoding="utf-8"?>
<sst xmlns="http://schemas.openxmlformats.org/spreadsheetml/2006/main" count="262" uniqueCount="165">
  <si>
    <t>THÔNG TIN CHUNG</t>
  </si>
  <si>
    <t>Email</t>
  </si>
  <si>
    <t>Năm 2016</t>
  </si>
  <si>
    <t>Năm 2017</t>
  </si>
  <si>
    <t>Chỉ tiêu</t>
  </si>
  <si>
    <t>Giải thích biến động</t>
  </si>
  <si>
    <t>HẠ TẦNG KỸ THUẬT CNTT</t>
  </si>
  <si>
    <t>Đơn vị tính</t>
  </si>
  <si>
    <t>Người</t>
  </si>
  <si>
    <t>Thủ tục</t>
  </si>
  <si>
    <t>Máy</t>
  </si>
  <si>
    <t>Kbps</t>
  </si>
  <si>
    <t>Leased Line</t>
  </si>
  <si>
    <t>FTTH</t>
  </si>
  <si>
    <t>xDSL (ADSL và SDSL)</t>
  </si>
  <si>
    <t>Băng rộng khác</t>
  </si>
  <si>
    <t>Máy tính để bàn</t>
  </si>
  <si>
    <t>Máy tính xách tay</t>
  </si>
  <si>
    <t>Máy chủ</t>
  </si>
  <si>
    <t>1.1</t>
  </si>
  <si>
    <t>1.2</t>
  </si>
  <si>
    <t>1.3</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</si>
  <si>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</si>
  <si>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</si>
  <si>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</si>
  <si>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</si>
  <si>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</si>
  <si>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</si>
  <si>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</si>
  <si>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</si>
  <si>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</si>
  <si>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</si>
  <si>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</si>
  <si>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</si>
  <si>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</si>
  <si>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</si>
  <si>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</si>
  <si>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</si>
  <si>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</si>
  <si>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</si>
  <si>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</si>
  <si>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</si>
  <si>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</si>
  <si>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</si>
  <si>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</si>
  <si>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</si>
  <si>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</si>
  <si>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</si>
  <si>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</si>
  <si>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</si>
  <si>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</si>
  <si>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</si>
  <si>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</si>
  <si>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</si>
  <si>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</si>
  <si>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</si>
  <si>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</si>
  <si>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</si>
  <si>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</si>
  <si>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</si>
  <si>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</si>
  <si>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</si>
  <si>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</si>
  <si>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</si>
  <si>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</si>
  <si>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</si>
  <si>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</si>
  <si>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</si>
  <si>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</si>
  <si>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</si>
  <si>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</si>
  <si>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</si>
  <si>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</si>
  <si>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</si>
  <si>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</si>
  <si>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</si>
  <si>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</si>
  <si>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</si>
  <si>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</si>
  <si>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</si>
  <si>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</si>
  <si>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</si>
  <si>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</si>
  <si>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</si>
  <si>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</si>
  <si>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</si>
  <si>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</si>
  <si>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</si>
  <si>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</si>
  <si>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</si>
  <si>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</si>
  <si>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</si>
  <si>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</si>
  <si>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</si>
  <si>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</si>
  <si>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Hộ</t>
  </si>
  <si>
    <t>Hệ thống hội nghị trực tuyến (Đánh dấu X vào ô)</t>
  </si>
  <si>
    <t>Có</t>
  </si>
  <si>
    <t>Không</t>
  </si>
  <si>
    <t>Tổng số máy tính trong các CQNN có cài đặt các phần mềm diệt và phòng chống virus</t>
  </si>
  <si>
    <t>Thuê bao</t>
  </si>
  <si>
    <t>HẠ TẦNG NHÂN LỰC CỦA CQNN</t>
  </si>
  <si>
    <t>HẠ TẦNG KỸ THUẬT CỦA XÃ HỘI</t>
  </si>
  <si>
    <t>HẠ TẦNG KỸ THUẬT TRONG CQNN</t>
  </si>
  <si>
    <t>Quản lý tài sản cố định</t>
  </si>
  <si>
    <t>Hệ thống một cửa điện tử</t>
  </si>
  <si>
    <t>Dịch vụ công trực tuyến</t>
  </si>
  <si>
    <t>Tổng đầu tư từ NSNN cho ứng dụng CNTT</t>
  </si>
  <si>
    <t>7.1</t>
  </si>
  <si>
    <t>7.2</t>
  </si>
  <si>
    <t>7.2.1</t>
  </si>
  <si>
    <t>7.2.2</t>
  </si>
  <si>
    <t>5.2</t>
  </si>
  <si>
    <t>6.3</t>
  </si>
  <si>
    <t>……</t>
  </si>
  <si>
    <t>…..</t>
  </si>
  <si>
    <r>
      <t xml:space="preserve">Lãnh đạo Cơ quan, đơn vị
</t>
    </r>
    <r>
      <rPr>
        <i/>
        <sz val="11"/>
        <color indexed="8"/>
        <rFont val="Cambria"/>
        <family val="1"/>
      </rPr>
      <t>(Ký tên, đóng dấu hoặc ký số)</t>
    </r>
    <r>
      <rPr>
        <b/>
        <sz val="11"/>
        <color indexed="8"/>
        <rFont val="Cambria"/>
        <family val="1"/>
      </rPr>
      <t xml:space="preserve">
</t>
    </r>
  </si>
  <si>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</si>
  <si>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Tên Huyện/thành phố: …………………………………….</t>
  </si>
  <si>
    <t>Tổng số thủ tục hành chính (TTHC) còn hiệu lực của Huyện/Thành phố</t>
  </si>
  <si>
    <t>Tổng số thuê bao điện thoại cố định của UBND Huyện/Thành phố</t>
  </si>
  <si>
    <t>Tổng số thuê bao Internet của UBND Huyện/Thành phố</t>
  </si>
  <si>
    <t>Tổng số hộ gia đình có máy tính trên địa bàn Huyện/Thành phố</t>
  </si>
  <si>
    <t>Tổng số máy tính tại các phòng, ban,  trực thuộc UBND Huyện/Thành phố</t>
  </si>
  <si>
    <t>Tổng số hộ gia đình trên địa bàn Huyện/Thành phố có kết nối Internet băng rộng</t>
  </si>
  <si>
    <t>Tổng số máy tính có kết nối Internet tại các phòng, ban,  trực thuộc UBND Huyện/Thành phố</t>
  </si>
  <si>
    <t>Tổng băng thông kết nối Internet của UBND Huyện/Thành phố theo từng loại kết nối (kbps)</t>
  </si>
  <si>
    <t>3.1</t>
  </si>
  <si>
    <t>3.2</t>
  </si>
  <si>
    <t>3.3</t>
  </si>
  <si>
    <t>3.4</t>
  </si>
  <si>
    <t>Triển khai giải pháp an toàn thông tin (nếu có, đánh dấu X vào ô năm tương ứng)</t>
  </si>
  <si>
    <t>Triển khai giải pháp an toàn dữ liệu (nếu có, đánh dấu X vào ô năm tương ứng)</t>
  </si>
  <si>
    <t>Tổng số cán bộ chuyên trách/phụ trách về CNTT có trình độ đại học trở lên</t>
  </si>
  <si>
    <t>Tổng chi cho đào tạo CNTT của Huyện/Thành phố</t>
  </si>
  <si>
    <t>Tổng số lượt CCVC của Huyện/Thành phố được tập huấn về an toàn thông tin trong năm</t>
  </si>
  <si>
    <t>Tổng số lượt CCVC của Huyện/Thành phố được hướng dẫn sử dụng các phần mềm nguồn mở thông dụng (OpenOffice, ThunderBird, FireFox và Unikey hoặc các phần mềm nguồn mở khác) trong năm</t>
  </si>
  <si>
    <t>Tổng số cán bộ chuyên trách/phụ trách về an toàn thông tin của Huyện/Thành phố</t>
  </si>
  <si>
    <t>Tổng số cán bộ chuyên trách/phụ trách về CNTT của Huyện/Thành phố</t>
  </si>
  <si>
    <t>Tổng số CCVC của UBND Huyện/thành phố sử dụng thư điện tử chính thức trên trong công việc</t>
  </si>
  <si>
    <t>Các ứng dụng cơ bản đã triển khai tại UBND huyện/thành phố (nếu có, đánh dấu X vào ô năm tương ứng)</t>
  </si>
  <si>
    <t>Xây dựng cơ sở dữ liệu chuyên ngành (Cung cấp tại Phụ lục I - CSDL chuyên ngành)</t>
  </si>
  <si>
    <t>Sử dụng văn bản điện tử trong hoạt động của UBND Huyện/Thành phố</t>
  </si>
  <si>
    <t>5.1.1</t>
  </si>
  <si>
    <t>5.1.2</t>
  </si>
  <si>
    <t>Các loại văn bản điện tử đã triển khai tại UBND Huyện/Thành phố (nếu có, đánh dấu X vào ô năm tương ứng)</t>
  </si>
  <si>
    <t>Tại UBND Huyện/Thành phố</t>
  </si>
  <si>
    <t>Tổng số CCVC trong các CQNN của UBND Huyện/thành phố sử dụng các phần mềm nguồn mở thông dụng trong công việc:</t>
  </si>
  <si>
    <t>Các PMNM do các đơn vị chuyên trách CNTT của các Bộ, ngành, của tỉnh và các đơn vị trực thuộc tự phát triển hoặc thuê đơn vị khác phát triển và đã triển khai ứng dụng cho UBND Huyện/thành phố và các đơn vị trực thuộc sử dụng (Cung cấp tại Phụ lục II- Phần mềm nguồn mở)</t>
  </si>
  <si>
    <t>Tổng số dịch vụ hành chính công của UBND Huyện/thành phố</t>
  </si>
  <si>
    <t xml:space="preserve">Tổng số dịch vụ công trực tuyến của UBND Huyện/thành phố ở tất cả các mức độ </t>
  </si>
  <si>
    <t>7.2.3</t>
  </si>
  <si>
    <t>7.2.4</t>
  </si>
  <si>
    <t>PHỤ LỤC II - DANH SÁCH CÁC PHẦN MỀM NGUỒN MỞ TỰ PHÁT TRIỂN CỦA UBND HUYỆN/THÀNH PHỐ</t>
  </si>
  <si>
    <t>Thời gian đã triển khai</t>
  </si>
  <si>
    <t>PHỤ LỤC I - DANH SÁCH CƠ SỞ DỮ LIỆU CỦA UBND HUYỆN/THÀNH PHỐ</t>
  </si>
  <si>
    <t>Tổng đầu tư từ NSNN cho hạ tầng kỹ thuật của UBND Huyện/Thành phố</t>
  </si>
  <si>
    <t>Tổng đầu tư  từ NSNN cho hạ tầng an toàn thông tin của UBND Huyện/Thành phố</t>
  </si>
  <si>
    <t>Tổng số cán bộ công chức, viên chức (CCVC) trong các CQNN của UBND Huyện/Thành phố</t>
  </si>
  <si>
    <t>SỞ THÔNG TIN VÀ TRUYỀN THÔNG</t>
  </si>
  <si>
    <t>UBND TỈNH TÂY NINH</t>
  </si>
  <si>
    <t>PHIẾU THU THẬP SỐ LIỆU VỀ MỨC ĐỘ SẴN SÀNG
 CHO PHÁT TRIỂN VÀ ỨNG DỤNG CNTT-TT NĂM 2018 TRÊN ĐỊA BÀN TỈNH TÂY NINH</t>
  </si>
  <si>
    <t>(Áp dụng đối với Huyện/Thành phồ)</t>
  </si>
  <si>
    <t>Tổng số CCVC của UBND Huyện/thành phố được cấp hòm thư điện tử chính thức (địa chỉ thư điện tử công vụ có dạng:  @tayninh.gov.vn)</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</si>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</sst>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64">
    <font>
      <sz val="11"/>
      <color theme="1"/>
      <name val="Calibri"/>
      <family val="2"/>
    </font>
    <font>
      <sz val="12"/>
      <color indexed="8"/>
      <name val="Times New Roman"/>
      <family val="2"/>
    </font>
    <font>
      <b/>
      <sz val="11"/>
      <color indexed="8"/>
      <name val="Cambria"/>
      <family val="1"/>
    </font>
    <font>
      <i/>
      <sz val="11"/>
      <color indexed="8"/>
      <name val="Cambria"/>
      <family val="1"/>
    </font>
    <font>
      <b/>
      <i/>
      <sz val="11"/>
      <color indexed="8"/>
      <name val="Cambria"/>
      <family val="1"/>
    </font>
    <font>
      <sz val="11"/>
      <color indexed="8"/>
      <name val="Cambria"/>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1"/>
      <color indexed="10"/>
      <name val="Cambria"/>
      <family val="1"/>
    </font>
    <font>
      <sz val="12"/>
      <color indexed="8"/>
      <name val="Cambria"/>
      <family val="1"/>
    </font>
    <font>
      <b/>
      <sz val="12"/>
      <color indexed="8"/>
      <name val="Cambria"/>
      <family val="1"/>
    </font>
    <font>
      <sz val="11"/>
      <color indexed="8"/>
      <name val="Times New Roman"/>
      <family val="1"/>
    </font>
    <font>
      <i/>
      <sz val="12"/>
      <color indexed="8"/>
      <name val="Times New Roman"/>
      <family val="1"/>
    </font>
    <font>
      <b/>
      <i/>
      <sz val="11"/>
      <color indexed="8"/>
      <name val="Times New Roman"/>
      <family val="1"/>
    </font>
    <font>
      <b/>
      <sz val="11"/>
      <color indexed="8"/>
      <name val="Times New Roman"/>
      <family val="1"/>
    </font>
    <font>
      <i/>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sz val="12"/>
      <color theme="1"/>
      <name val="Cambria"/>
      <family val="1"/>
    </font>
    <font>
      <b/>
      <sz val="11"/>
      <color theme="1"/>
      <name val="Cambria"/>
      <family val="1"/>
    </font>
    <font>
      <b/>
      <sz val="12"/>
      <color theme="1"/>
      <name val="Cambria"/>
      <family val="1"/>
    </font>
    <font>
      <b/>
      <i/>
      <sz val="11"/>
      <color theme="1"/>
      <name val="Cambria"/>
      <family val="1"/>
    </font>
    <font>
      <i/>
      <sz val="11"/>
      <color theme="1"/>
      <name val="Cambria"/>
      <family val="1"/>
    </font>
    <font>
      <sz val="11"/>
      <color theme="1"/>
      <name val="Times New Roman"/>
      <family val="1"/>
    </font>
    <font>
      <i/>
      <sz val="12"/>
      <color theme="1"/>
      <name val="Times New Roman"/>
      <family val="1"/>
    </font>
    <font>
      <i/>
      <sz val="11"/>
      <color theme="1"/>
      <name val="Times New Roman"/>
      <family val="1"/>
    </font>
    <font>
      <b/>
      <sz val="11"/>
      <color theme="1"/>
      <name val="Times New Roman"/>
      <family val="1"/>
    </font>
    <font>
      <b/>
      <i/>
      <sz val="11"/>
      <color theme="1"/>
      <name val="Times New Roman"/>
      <family val="1"/>
    </font>
    <font>
      <sz val="13"/>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3">
    <xf numFmtId="0" fontId="0"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0" xfId="0" applyFont="1" applyAlignment="1">
      <alignment vertical="top" wrapText="1"/>
    </xf>
    <xf numFmtId="0" fontId="50" fillId="0" borderId="0" xfId="0" applyFont="1" applyAlignment="1">
      <alignment/>
    </xf>
    <xf numFmtId="0" fontId="52" fillId="0" borderId="0" xfId="0" applyFont="1" applyAlignment="1">
      <alignment/>
    </xf>
    <xf numFmtId="0" fontId="52" fillId="0" borderId="0" xfId="0" applyFont="1" applyAlignment="1">
      <alignment/>
    </xf>
    <xf numFmtId="0" fontId="50" fillId="0" borderId="0" xfId="0" applyFont="1" applyFill="1" applyBorder="1"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4" borderId="11" xfId="0" applyFont="1" applyFill="1" applyBorder="1" applyAlignment="1">
      <alignment horizontal="center" vertical="center"/>
    </xf>
    <xf numFmtId="0" fontId="52" fillId="0" borderId="0" xfId="0" applyFont="1" applyAlignment="1">
      <alignment vertical="center"/>
    </xf>
    <xf numFmtId="0" fontId="54" fillId="0" borderId="10" xfId="0" applyFont="1" applyBorder="1" applyAlignment="1">
      <alignment horizontal="center" vertical="center" wrapText="1"/>
    </xf>
    <xf numFmtId="3" fontId="50" fillId="0" borderId="10" xfId="0" applyNumberFormat="1" applyFont="1" applyBorder="1" applyAlignment="1">
      <alignment horizontal="right" vertical="center"/>
    </xf>
    <xf numFmtId="0" fontId="50" fillId="0" borderId="10" xfId="0" applyFont="1" applyBorder="1" applyAlignment="1">
      <alignment vertical="center"/>
    </xf>
    <xf numFmtId="0" fontId="54"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3" fontId="54" fillId="34" borderId="10" xfId="0" applyNumberFormat="1" applyFont="1" applyFill="1" applyBorder="1" applyAlignment="1">
      <alignment horizontal="right" vertical="center" wrapText="1"/>
    </xf>
    <xf numFmtId="0" fontId="54" fillId="34" borderId="10" xfId="0" applyFont="1" applyFill="1" applyBorder="1" applyAlignment="1">
      <alignment vertical="center" wrapText="1"/>
    </xf>
    <xf numFmtId="0" fontId="52" fillId="0" borderId="12" xfId="0" applyFont="1" applyBorder="1" applyAlignment="1">
      <alignment vertical="center"/>
    </xf>
    <xf numFmtId="3" fontId="54" fillId="0" borderId="10" xfId="42" applyNumberFormat="1" applyFont="1" applyBorder="1" applyAlignment="1">
      <alignment horizontal="right" vertical="center"/>
    </xf>
    <xf numFmtId="0" fontId="50" fillId="0" borderId="10" xfId="0" applyFont="1" applyBorder="1" applyAlignment="1">
      <alignment horizontal="center" vertical="center"/>
    </xf>
    <xf numFmtId="3" fontId="50" fillId="0" borderId="10" xfId="42" applyNumberFormat="1" applyFont="1" applyBorder="1" applyAlignment="1">
      <alignment horizontal="right" vertical="center"/>
    </xf>
    <xf numFmtId="0" fontId="54" fillId="35" borderId="10" xfId="0" applyFont="1" applyFill="1" applyBorder="1" applyAlignment="1">
      <alignment horizontal="center" vertical="center"/>
    </xf>
    <xf numFmtId="3" fontId="50" fillId="0" borderId="10" xfId="42" applyNumberFormat="1" applyFont="1" applyBorder="1" applyAlignment="1">
      <alignment horizontal="center" vertical="center"/>
    </xf>
    <xf numFmtId="3" fontId="50" fillId="35" borderId="10" xfId="42" applyNumberFormat="1" applyFont="1" applyFill="1" applyBorder="1" applyAlignment="1">
      <alignment vertical="center"/>
    </xf>
    <xf numFmtId="3" fontId="50" fillId="0" borderId="10" xfId="42" applyNumberFormat="1" applyFont="1" applyBorder="1" applyAlignment="1">
      <alignmen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0" fillId="0" borderId="10" xfId="0" applyFont="1" applyBorder="1" applyAlignment="1">
      <alignment horizontal="right" vertical="center"/>
    </xf>
    <xf numFmtId="0" fontId="52" fillId="0" borderId="0" xfId="0" applyFont="1" applyBorder="1" applyAlignment="1">
      <alignment vertical="center"/>
    </xf>
    <xf numFmtId="0" fontId="50" fillId="0" borderId="0" xfId="0" applyFont="1" applyBorder="1" applyAlignment="1">
      <alignment horizontal="right" vertical="center"/>
    </xf>
    <xf numFmtId="0" fontId="54" fillId="33" borderId="13"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0" borderId="13" xfId="0" applyFont="1" applyFill="1" applyBorder="1" applyAlignment="1">
      <alignment horizontal="center" vertical="center"/>
    </xf>
    <xf numFmtId="3" fontId="54" fillId="0" borderId="10"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Fill="1" applyBorder="1" applyAlignment="1">
      <alignment vertical="center"/>
    </xf>
    <xf numFmtId="0" fontId="54" fillId="0" borderId="14" xfId="0" applyFont="1" applyBorder="1" applyAlignment="1">
      <alignment horizontal="center" vertical="center"/>
    </xf>
    <xf numFmtId="3" fontId="50" fillId="0" borderId="14" xfId="0" applyNumberFormat="1" applyFont="1" applyBorder="1" applyAlignment="1">
      <alignment horizontal="right" vertical="center"/>
    </xf>
    <xf numFmtId="0" fontId="50" fillId="0" borderId="14" xfId="0" applyFont="1" applyBorder="1" applyAlignment="1">
      <alignment vertical="center"/>
    </xf>
    <xf numFmtId="0" fontId="54" fillId="0" borderId="13" xfId="0" applyFont="1" applyBorder="1" applyAlignment="1">
      <alignment horizontal="center" vertical="center"/>
    </xf>
    <xf numFmtId="3" fontId="50" fillId="0" borderId="13" xfId="0" applyNumberFormat="1" applyFont="1" applyBorder="1" applyAlignment="1">
      <alignment horizontal="right" vertical="center"/>
    </xf>
    <xf numFmtId="0" fontId="50" fillId="0" borderId="13" xfId="0" applyFont="1" applyBorder="1" applyAlignment="1">
      <alignment vertical="center"/>
    </xf>
    <xf numFmtId="3" fontId="50" fillId="0" borderId="10" xfId="0" applyNumberFormat="1" applyFont="1" applyBorder="1" applyAlignment="1">
      <alignment vertical="center"/>
    </xf>
    <xf numFmtId="0" fontId="54" fillId="0" borderId="0" xfId="0" applyFont="1" applyAlignment="1">
      <alignment horizontal="center" vertical="center"/>
    </xf>
    <xf numFmtId="0" fontId="57" fillId="0" borderId="15" xfId="0" applyFont="1" applyBorder="1" applyAlignment="1">
      <alignment horizontal="center" vertical="center"/>
    </xf>
    <xf numFmtId="0" fontId="50" fillId="0" borderId="15" xfId="0" applyFont="1" applyBorder="1" applyAlignment="1">
      <alignment horizontal="center" vertical="center"/>
    </xf>
    <xf numFmtId="10" fontId="50" fillId="0" borderId="10" xfId="57" applyNumberFormat="1" applyFont="1" applyBorder="1" applyAlignment="1">
      <alignment vertical="center"/>
    </xf>
    <xf numFmtId="165" fontId="50" fillId="0" borderId="10" xfId="42" applyNumberFormat="1" applyFont="1" applyBorder="1" applyAlignment="1">
      <alignment vertical="center"/>
    </xf>
    <xf numFmtId="0" fontId="56" fillId="0" borderId="0" xfId="0" applyFont="1" applyAlignment="1">
      <alignment horizontal="center" vertical="center"/>
    </xf>
    <xf numFmtId="0" fontId="58" fillId="0" borderId="0" xfId="0" applyFont="1" applyBorder="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Alignment="1">
      <alignment horizontal="center" vertical="center" wrapText="1"/>
    </xf>
    <xf numFmtId="0" fontId="54" fillId="0" borderId="0" xfId="0" applyFont="1" applyAlignment="1">
      <alignment horizontal="left" vertical="center"/>
    </xf>
    <xf numFmtId="0" fontId="54" fillId="0" borderId="10" xfId="0" applyFont="1" applyBorder="1" applyAlignment="1">
      <alignment horizontal="left" vertical="center"/>
    </xf>
    <xf numFmtId="0" fontId="48" fillId="3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justify" vertical="center" wrapText="1"/>
    </xf>
    <xf numFmtId="3" fontId="48" fillId="0" borderId="10" xfId="0" applyNumberFormat="1" applyFont="1" applyBorder="1" applyAlignment="1">
      <alignment horizontal="justify" vertical="center" wrapText="1"/>
    </xf>
    <xf numFmtId="0" fontId="48" fillId="0" borderId="10" xfId="0" applyFont="1" applyBorder="1" applyAlignment="1">
      <alignment horizontal="justify" vertical="center" wrapText="1"/>
    </xf>
    <xf numFmtId="3" fontId="33" fillId="0" borderId="10" xfId="0" applyNumberFormat="1" applyFont="1" applyBorder="1" applyAlignment="1">
      <alignment horizontal="justify"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wrapText="1"/>
    </xf>
    <xf numFmtId="0" fontId="59" fillId="0" borderId="0" xfId="0" applyFont="1" applyAlignment="1">
      <alignment horizontal="justify" vertical="center"/>
    </xf>
    <xf numFmtId="0" fontId="0" fillId="0" borderId="0" xfId="0" applyAlignment="1">
      <alignment vertical="center"/>
    </xf>
    <xf numFmtId="0" fontId="48" fillId="0" borderId="10" xfId="0" applyFont="1" applyBorder="1" applyAlignment="1">
      <alignment horizontal="center" vertical="center" wrapText="1"/>
    </xf>
    <xf numFmtId="0" fontId="54" fillId="0" borderId="0" xfId="0" applyFont="1" applyBorder="1" applyAlignment="1">
      <alignment horizontal="left" vertical="center"/>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1" fillId="0" borderId="0" xfId="0" applyFont="1" applyAlignment="1">
      <alignment horizontal="center" vertical="center" wrapText="1"/>
    </xf>
    <xf numFmtId="0" fontId="58" fillId="0" borderId="16" xfId="0" applyFont="1" applyBorder="1" applyAlignment="1">
      <alignment horizontal="left" vertical="center" wrapText="1"/>
    </xf>
    <xf numFmtId="49" fontId="50" fillId="0" borderId="16" xfId="0" applyNumberFormat="1" applyFont="1" applyBorder="1" applyAlignment="1">
      <alignment horizontal="left" vertical="center"/>
    </xf>
    <xf numFmtId="49" fontId="50" fillId="0" borderId="17" xfId="0" applyNumberFormat="1" applyFont="1" applyBorder="1" applyAlignment="1">
      <alignment horizontal="left" vertical="center"/>
    </xf>
    <xf numFmtId="0" fontId="54" fillId="0" borderId="10" xfId="0" applyFont="1" applyBorder="1" applyAlignment="1">
      <alignment horizontal="left" vertical="center"/>
    </xf>
    <xf numFmtId="0" fontId="60" fillId="0" borderId="10" xfId="0" applyFont="1" applyBorder="1" applyAlignment="1">
      <alignment horizontal="left" vertical="center" wrapText="1"/>
    </xf>
    <xf numFmtId="0" fontId="58" fillId="0" borderId="10" xfId="0" applyFont="1" applyBorder="1" applyAlignment="1">
      <alignment horizontal="left" vertical="center" wrapText="1"/>
    </xf>
    <xf numFmtId="0" fontId="57"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center" vertical="center"/>
    </xf>
    <xf numFmtId="0" fontId="61" fillId="0" borderId="10" xfId="0" applyFont="1" applyBorder="1" applyAlignment="1">
      <alignment horizontal="left" vertical="center" wrapText="1"/>
    </xf>
    <xf numFmtId="0" fontId="62" fillId="0" borderId="10" xfId="0" applyFont="1" applyBorder="1" applyAlignment="1">
      <alignment horizontal="left" vertical="center" wrapText="1"/>
    </xf>
    <xf numFmtId="0" fontId="58" fillId="0" borderId="15" xfId="0" applyFont="1" applyBorder="1" applyAlignment="1">
      <alignment horizontal="left" vertical="center" wrapText="1"/>
    </xf>
    <xf numFmtId="0" fontId="58" fillId="0" borderId="18" xfId="0" applyFont="1" applyBorder="1" applyAlignment="1">
      <alignment horizontal="left" vertical="center" wrapText="1"/>
    </xf>
    <xf numFmtId="0" fontId="58" fillId="0" borderId="0" xfId="0" applyFont="1" applyBorder="1" applyAlignment="1">
      <alignment horizontal="left" vertical="center" wrapText="1"/>
    </xf>
    <xf numFmtId="0" fontId="61" fillId="0" borderId="15" xfId="0" applyFont="1" applyBorder="1" applyAlignment="1">
      <alignment horizontal="left" vertical="center" wrapText="1"/>
    </xf>
    <xf numFmtId="0" fontId="0" fillId="0" borderId="16" xfId="0" applyBorder="1" applyAlignment="1">
      <alignment vertical="center"/>
    </xf>
    <xf numFmtId="0" fontId="61" fillId="0" borderId="16" xfId="0" applyFont="1" applyBorder="1" applyAlignment="1">
      <alignment horizontal="left" vertical="center" wrapText="1"/>
    </xf>
    <xf numFmtId="0" fontId="61" fillId="0" borderId="17" xfId="0" applyFont="1" applyBorder="1" applyAlignment="1">
      <alignment horizontal="left" vertical="center" wrapText="1"/>
    </xf>
    <xf numFmtId="0" fontId="54" fillId="33" borderId="10" xfId="0" applyFont="1" applyFill="1" applyBorder="1" applyAlignment="1">
      <alignment horizontal="center" vertical="center"/>
    </xf>
    <xf numFmtId="0" fontId="54" fillId="33" borderId="13" xfId="0" applyFont="1" applyFill="1" applyBorder="1" applyAlignment="1">
      <alignment horizontal="center" vertical="center"/>
    </xf>
    <xf numFmtId="0" fontId="61" fillId="0" borderId="10" xfId="0" applyFont="1" applyFill="1" applyBorder="1" applyAlignment="1">
      <alignment horizontal="lef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1" fillId="0" borderId="0" xfId="0" applyFont="1" applyBorder="1" applyAlignment="1">
      <alignment horizontal="left" vertical="center" wrapText="1"/>
    </xf>
    <xf numFmtId="0" fontId="56" fillId="0" borderId="15" xfId="0" applyFont="1" applyBorder="1" applyAlignment="1">
      <alignment horizontal="left" vertical="center" wrapText="1"/>
    </xf>
    <xf numFmtId="0" fontId="56" fillId="0" borderId="17" xfId="0" applyFont="1" applyBorder="1" applyAlignment="1">
      <alignment horizontal="left" vertical="center" wrapText="1"/>
    </xf>
    <xf numFmtId="0" fontId="54" fillId="0" borderId="10" xfId="0" applyFont="1" applyBorder="1" applyAlignment="1">
      <alignment horizontal="left"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0" xfId="0" applyFont="1" applyBorder="1" applyAlignment="1">
      <alignment horizontal="left" vertical="center"/>
    </xf>
    <xf numFmtId="0" fontId="54" fillId="0" borderId="15" xfId="0" applyFont="1" applyBorder="1" applyAlignment="1">
      <alignment horizontal="left" vertical="center" wrapText="1"/>
    </xf>
    <xf numFmtId="0" fontId="54" fillId="0" borderId="17" xfId="0" applyFont="1" applyBorder="1" applyAlignment="1">
      <alignment horizontal="left" vertical="center" wrapText="1"/>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1" fillId="34" borderId="0" xfId="0" applyFont="1" applyFill="1" applyAlignment="1">
      <alignment horizontal="center" vertical="center" wrapText="1"/>
    </xf>
    <xf numFmtId="0" fontId="50" fillId="0" borderId="0" xfId="0" applyFont="1" applyAlignment="1">
      <alignment horizontal="left" vertical="center" wrapText="1"/>
    </xf>
    <xf numFmtId="0" fontId="51" fillId="0" borderId="0" xfId="0" applyFont="1" applyAlignment="1">
      <alignment horizontal="center" vertical="center" wrapText="1"/>
    </xf>
    <xf numFmtId="0" fontId="50" fillId="0" borderId="10" xfId="0" applyFont="1" applyBorder="1" applyAlignment="1">
      <alignment horizontal="left" vertical="center"/>
    </xf>
    <xf numFmtId="0" fontId="56" fillId="0" borderId="10" xfId="0" applyFont="1" applyBorder="1" applyAlignment="1">
      <alignment vertical="center" wrapText="1"/>
    </xf>
    <xf numFmtId="0" fontId="62" fillId="0" borderId="16" xfId="0" applyFont="1" applyBorder="1" applyAlignment="1">
      <alignment horizontal="left" vertical="center" wrapText="1"/>
    </xf>
    <xf numFmtId="0" fontId="62" fillId="34" borderId="10" xfId="0" applyFont="1" applyFill="1" applyBorder="1" applyAlignment="1">
      <alignment horizontal="left" vertical="center" wrapText="1"/>
    </xf>
    <xf numFmtId="0" fontId="62" fillId="0" borderId="15" xfId="0" applyFont="1" applyBorder="1" applyAlignment="1">
      <alignment horizontal="left" vertical="center" wrapText="1"/>
    </xf>
    <xf numFmtId="0" fontId="55" fillId="0" borderId="0" xfId="0" applyFont="1" applyAlignment="1">
      <alignment horizontal="center" vertical="center"/>
    </xf>
    <xf numFmtId="0" fontId="55" fillId="0" borderId="0" xfId="0" applyFont="1" applyAlignment="1">
      <alignment horizontal="center" vertical="center" wrapText="1"/>
    </xf>
    <xf numFmtId="0" fontId="48" fillId="33" borderId="15"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63" fillId="34"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2" name="Straight Connector 3"/>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3" name="Straight Connector 4"/>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4" name="Straight Connector 5"/>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5" name="Straight Connector 6"/>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6" name="Straight Connector 7"/>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0"/>
  <sheetViews>
    <sheetView zoomScale="85" zoomScaleNormal="85" zoomScalePageLayoutView="0" workbookViewId="0" topLeftCell="A109">
      <selection activeCell="J118" sqref="J118"/>
    </sheetView>
  </sheetViews>
  <sheetFormatPr defaultColWidth="9.00390625" defaultRowHeight="15"/>
  <cols>
    <col min="1" max="1" width="7.00390625" style="71" customWidth="1"/>
    <col min="2" max="2" width="34.7109375" style="72" customWidth="1"/>
    <col min="3" max="3" width="9.00390625" style="12" customWidth="1"/>
    <col min="4" max="4" width="12.28125" style="11" customWidth="1"/>
    <col min="5" max="6" width="12.7109375" style="12" customWidth="1"/>
    <col min="7" max="7" width="20.28125" style="12" customWidth="1"/>
    <col min="8" max="8" width="16.8515625" style="12" customWidth="1"/>
    <col min="9" max="9" width="17.28125" style="2" customWidth="1"/>
    <col min="10" max="16384" width="9.00390625" style="2" customWidth="1"/>
  </cols>
  <sheetData>
    <row r="1" spans="1:9" ht="16.5" customHeight="1">
      <c r="A1" s="142" t="s">
        <v>160</v>
      </c>
      <c r="B1" s="142"/>
      <c r="C1" s="142"/>
      <c r="D1" s="128"/>
      <c r="E1" s="128"/>
      <c r="F1" s="128"/>
      <c r="G1" s="128"/>
      <c r="H1" s="8"/>
      <c r="I1" s="3"/>
    </row>
    <row r="2" spans="1:8" ht="25.5" customHeight="1">
      <c r="A2" s="128" t="s">
        <v>159</v>
      </c>
      <c r="B2" s="128"/>
      <c r="C2" s="128"/>
      <c r="D2" s="128"/>
      <c r="E2" s="128"/>
      <c r="F2" s="128"/>
      <c r="G2" s="128"/>
      <c r="H2" s="8"/>
    </row>
    <row r="3" spans="1:8" ht="18" customHeight="1">
      <c r="A3" s="91"/>
      <c r="B3" s="10"/>
      <c r="C3" s="91"/>
      <c r="F3" s="91"/>
      <c r="G3" s="91"/>
      <c r="H3" s="9"/>
    </row>
    <row r="4" spans="1:8" ht="40.5" customHeight="1">
      <c r="A4" s="130" t="s">
        <v>161</v>
      </c>
      <c r="B4" s="130"/>
      <c r="C4" s="130"/>
      <c r="D4" s="130"/>
      <c r="E4" s="130"/>
      <c r="F4" s="130"/>
      <c r="G4" s="130"/>
      <c r="H4" s="8"/>
    </row>
    <row r="5" spans="1:8" ht="22.5" customHeight="1">
      <c r="A5" s="130" t="s">
        <v>162</v>
      </c>
      <c r="B5" s="130"/>
      <c r="C5" s="130"/>
      <c r="D5" s="130"/>
      <c r="E5" s="130"/>
      <c r="F5" s="130"/>
      <c r="G5" s="130"/>
      <c r="H5" s="8"/>
    </row>
    <row r="6" spans="1:8" ht="18" customHeight="1">
      <c r="A6" s="9"/>
      <c r="B6" s="10"/>
      <c r="F6" s="9"/>
      <c r="G6" s="9"/>
      <c r="H6" s="9"/>
    </row>
    <row r="7" spans="1:9" ht="159" customHeight="1">
      <c r="A7" s="129" t="s">
        <v>117</v>
      </c>
      <c r="B7" s="129"/>
      <c r="C7" s="129"/>
      <c r="D7" s="129"/>
      <c r="E7" s="129"/>
      <c r="F7" s="129"/>
      <c r="G7" s="129"/>
      <c r="H7" s="13"/>
      <c r="I7" s="1"/>
    </row>
    <row r="8" spans="1:9" ht="12.75" customHeight="1">
      <c r="A8" s="14"/>
      <c r="B8" s="15"/>
      <c r="C8" s="15"/>
      <c r="D8" s="16"/>
      <c r="E8" s="15"/>
      <c r="F8" s="15"/>
      <c r="G8" s="15"/>
      <c r="H8" s="13"/>
      <c r="I8" s="1"/>
    </row>
    <row r="9" spans="1:7" ht="14.25">
      <c r="A9" s="17" t="s">
        <v>40</v>
      </c>
      <c r="B9" s="121" t="s">
        <v>0</v>
      </c>
      <c r="C9" s="121"/>
      <c r="D9" s="121"/>
      <c r="E9" s="121"/>
      <c r="F9" s="121"/>
      <c r="G9" s="121"/>
    </row>
    <row r="10" spans="1:7" ht="15.75">
      <c r="A10" s="17"/>
      <c r="B10" s="88" t="s">
        <v>118</v>
      </c>
      <c r="C10" s="18"/>
      <c r="D10" s="19"/>
      <c r="E10" s="18"/>
      <c r="F10" s="18"/>
      <c r="G10" s="18"/>
    </row>
    <row r="11" spans="1:7" ht="15.75">
      <c r="A11" s="17"/>
      <c r="B11" s="18"/>
      <c r="C11" s="18"/>
      <c r="D11" s="19"/>
      <c r="E11" s="18"/>
      <c r="F11" s="18"/>
      <c r="G11" s="18"/>
    </row>
    <row r="12" spans="1:7" ht="33.75" customHeight="1">
      <c r="A12" s="20" t="s">
        <v>31</v>
      </c>
      <c r="B12" s="110" t="s">
        <v>4</v>
      </c>
      <c r="C12" s="110"/>
      <c r="D12" s="21" t="s">
        <v>7</v>
      </c>
      <c r="E12" s="21" t="s">
        <v>2</v>
      </c>
      <c r="F12" s="21" t="s">
        <v>3</v>
      </c>
      <c r="G12" s="21" t="s">
        <v>5</v>
      </c>
    </row>
    <row r="13" spans="1:8" ht="35.25" customHeight="1">
      <c r="A13" s="22">
        <v>1</v>
      </c>
      <c r="B13" s="118" t="s">
        <v>158</v>
      </c>
      <c r="C13" s="118"/>
      <c r="D13" s="24" t="s">
        <v>8</v>
      </c>
      <c r="E13" s="25"/>
      <c r="F13" s="25"/>
      <c r="G13" s="26"/>
      <c r="H13" s="23" t="e">
        <f>IF(OR(E13/SUM(#REF!)&lt;30,F13/SUM(#REF!)&lt;10),"Số liệu thiếu logic, đề nghị kiểm tra lại",IF(ABS(F13-E13)/E13&gt;10%,"Số liệu chênh lệch giữa hai năm lớn, đề nghị giải thích",""))</f>
        <v>#REF!</v>
      </c>
    </row>
    <row r="14" spans="1:8" ht="34.5" customHeight="1">
      <c r="A14" s="22">
        <v>2</v>
      </c>
      <c r="B14" s="119" t="s">
        <v>119</v>
      </c>
      <c r="C14" s="120"/>
      <c r="D14" s="27" t="s">
        <v>9</v>
      </c>
      <c r="E14" s="25"/>
      <c r="F14" s="25"/>
      <c r="G14" s="26"/>
      <c r="H14" s="23" t="e">
        <f>IF(ABS(F14-E14)/E14&gt;20%,"Số liệu chênh lệch giữa hai năm lớn, đề nghị giải thích","")</f>
        <v>#DIV/0!</v>
      </c>
    </row>
    <row r="15" spans="1:7" ht="14.25" customHeight="1">
      <c r="A15" s="17"/>
      <c r="B15" s="18"/>
      <c r="C15" s="17"/>
      <c r="D15" s="28"/>
      <c r="E15" s="29"/>
      <c r="F15" s="29"/>
      <c r="G15" s="29"/>
    </row>
    <row r="16" spans="1:7" ht="14.25">
      <c r="A16" s="17" t="s">
        <v>39</v>
      </c>
      <c r="B16" s="121" t="s">
        <v>6</v>
      </c>
      <c r="C16" s="121"/>
      <c r="D16" s="28"/>
      <c r="E16" s="29"/>
      <c r="F16" s="29"/>
      <c r="G16" s="29"/>
    </row>
    <row r="17" spans="1:7" ht="14.25">
      <c r="A17" s="17"/>
      <c r="B17" s="18"/>
      <c r="C17" s="18"/>
      <c r="D17" s="28"/>
      <c r="E17" s="29"/>
      <c r="F17" s="29"/>
      <c r="G17" s="29"/>
    </row>
    <row r="18" spans="1:7" ht="28.5">
      <c r="A18" s="20" t="s">
        <v>31</v>
      </c>
      <c r="B18" s="110" t="s">
        <v>4</v>
      </c>
      <c r="C18" s="110"/>
      <c r="D18" s="21" t="s">
        <v>7</v>
      </c>
      <c r="E18" s="21" t="s">
        <v>2</v>
      </c>
      <c r="F18" s="21" t="s">
        <v>3</v>
      </c>
      <c r="G18" s="21" t="s">
        <v>5</v>
      </c>
    </row>
    <row r="19" spans="1:7" ht="14.25">
      <c r="A19" s="30" t="s">
        <v>55</v>
      </c>
      <c r="B19" s="126" t="s">
        <v>102</v>
      </c>
      <c r="C19" s="127"/>
      <c r="D19" s="31"/>
      <c r="E19" s="31"/>
      <c r="F19" s="31"/>
      <c r="G19" s="32"/>
    </row>
    <row r="20" spans="1:8" ht="29.25" customHeight="1">
      <c r="A20" s="33">
        <v>1</v>
      </c>
      <c r="B20" s="119" t="s">
        <v>120</v>
      </c>
      <c r="C20" s="120"/>
      <c r="D20" s="34" t="s">
        <v>100</v>
      </c>
      <c r="E20" s="35"/>
      <c r="F20" s="35"/>
      <c r="G20" s="36"/>
      <c r="H20" s="37" t="e">
        <f>IF(ABS(F20-E20)/E20&gt;20%,"Số liệu đột biến giữa hai năm, đề nghị giải thích","")</f>
        <v>#DIV/0!</v>
      </c>
    </row>
    <row r="21" spans="1:8" ht="29.25" customHeight="1">
      <c r="A21" s="33">
        <v>2</v>
      </c>
      <c r="B21" s="119" t="s">
        <v>121</v>
      </c>
      <c r="C21" s="120"/>
      <c r="D21" s="34" t="s">
        <v>100</v>
      </c>
      <c r="E21" s="35"/>
      <c r="F21" s="35"/>
      <c r="G21" s="36"/>
      <c r="H21" s="37" t="e">
        <f>IF(ABS(F21-E21)/E21&gt;20%,"Số liệu đột biến giữa hai năm, đề nghị giải thích","")</f>
        <v>#DIV/0!</v>
      </c>
    </row>
    <row r="22" spans="1:8" ht="32.25" customHeight="1">
      <c r="A22" s="33">
        <v>3</v>
      </c>
      <c r="B22" s="119" t="s">
        <v>122</v>
      </c>
      <c r="C22" s="120"/>
      <c r="D22" s="34" t="s">
        <v>95</v>
      </c>
      <c r="E22" s="35"/>
      <c r="F22" s="35"/>
      <c r="G22" s="36"/>
      <c r="H22" s="37" t="e">
        <f>IF(OR(E22/#REF!&gt;70%,F22/#REF!&gt;70%),"Số hộ gia đình có máy tính quá cao so với tổng số hộ gia đình",IF(ABS(F22-E22)/E22&gt;20%,"Số liệu đột biến giữa hai năm, đề nghị giải thích",""))</f>
        <v>#REF!</v>
      </c>
    </row>
    <row r="23" spans="1:8" ht="42.75" customHeight="1">
      <c r="A23" s="33">
        <v>4</v>
      </c>
      <c r="B23" s="119" t="s">
        <v>124</v>
      </c>
      <c r="C23" s="120"/>
      <c r="D23" s="34" t="s">
        <v>95</v>
      </c>
      <c r="E23" s="35"/>
      <c r="F23" s="35"/>
      <c r="G23" s="36"/>
      <c r="H23" s="37" t="e">
        <f>IF(OR(E23/#REF!&gt;70%,F23/#REF!&gt;70%),"Số hộ gia đình có máy tính quá cao so với tổng số hộ gia đình",IF(ABS(F23-E23)/E23&gt;20%,"Số liệu đột biến giữa hai năm, đề nghị giải thích",""))</f>
        <v>#REF!</v>
      </c>
    </row>
    <row r="24" spans="1:8" ht="29.25" customHeight="1">
      <c r="A24" s="30" t="s">
        <v>57</v>
      </c>
      <c r="B24" s="126" t="s">
        <v>103</v>
      </c>
      <c r="C24" s="127"/>
      <c r="D24" s="34"/>
      <c r="E24" s="35"/>
      <c r="F24" s="35"/>
      <c r="G24" s="36"/>
      <c r="H24" s="37"/>
    </row>
    <row r="25" spans="1:8" ht="34.5" customHeight="1">
      <c r="A25" s="33">
        <v>1</v>
      </c>
      <c r="B25" s="119" t="s">
        <v>123</v>
      </c>
      <c r="C25" s="120"/>
      <c r="D25" s="27" t="s">
        <v>10</v>
      </c>
      <c r="E25" s="38"/>
      <c r="F25" s="38"/>
      <c r="G25" s="26"/>
      <c r="H25" s="37" t="e">
        <f>IF(OR(E25/E13&gt;1.3,F25/F13&gt;1.3),"Số lượng máy tính quá lớn so với tổng số cán bộ CCVC",IF(ABS(F25-E25)/E25&gt;15%,"Số liệu đột biến giữa hai năm, đề nghị giải thích",""))</f>
        <v>#DIV/0!</v>
      </c>
    </row>
    <row r="26" spans="1:8" ht="21" customHeight="1">
      <c r="A26" s="89" t="s">
        <v>19</v>
      </c>
      <c r="B26" s="124" t="s">
        <v>16</v>
      </c>
      <c r="C26" s="125"/>
      <c r="D26" s="39" t="s">
        <v>10</v>
      </c>
      <c r="E26" s="40"/>
      <c r="F26" s="40"/>
      <c r="G26" s="26"/>
      <c r="H26" s="37" t="e">
        <f>IF(ABS(F26-E26)/E26&gt;20%,"Số liệu đột biến giữa hai năm, đề nghị giải thích","")</f>
        <v>#DIV/0!</v>
      </c>
    </row>
    <row r="27" spans="1:8" ht="21" customHeight="1">
      <c r="A27" s="89" t="s">
        <v>20</v>
      </c>
      <c r="B27" s="124" t="s">
        <v>17</v>
      </c>
      <c r="C27" s="125"/>
      <c r="D27" s="39" t="s">
        <v>10</v>
      </c>
      <c r="E27" s="40"/>
      <c r="F27" s="40"/>
      <c r="G27" s="26"/>
      <c r="H27" s="37" t="e">
        <f aca="true" t="shared" si="0" ref="H27:H34">IF(ABS(F27-E27)/E27&gt;20%,"Số liệu đột biến giữa hai năm, đề nghị giải thích","")</f>
        <v>#DIV/0!</v>
      </c>
    </row>
    <row r="28" spans="1:8" ht="21" customHeight="1">
      <c r="A28" s="89" t="s">
        <v>21</v>
      </c>
      <c r="B28" s="124" t="s">
        <v>18</v>
      </c>
      <c r="C28" s="125"/>
      <c r="D28" s="39" t="s">
        <v>10</v>
      </c>
      <c r="E28" s="40"/>
      <c r="F28" s="40"/>
      <c r="G28" s="26"/>
      <c r="H28" s="37" t="e">
        <f t="shared" si="0"/>
        <v>#DIV/0!</v>
      </c>
    </row>
    <row r="29" spans="1:8" ht="41.25" customHeight="1">
      <c r="A29" s="90">
        <v>2</v>
      </c>
      <c r="B29" s="122" t="s">
        <v>125</v>
      </c>
      <c r="C29" s="123"/>
      <c r="D29" s="89"/>
      <c r="E29" s="40"/>
      <c r="F29" s="40"/>
      <c r="G29" s="26"/>
      <c r="H29" s="37"/>
    </row>
    <row r="30" spans="1:8" ht="42" customHeight="1">
      <c r="A30" s="27">
        <v>3</v>
      </c>
      <c r="B30" s="119" t="s">
        <v>126</v>
      </c>
      <c r="C30" s="120"/>
      <c r="D30" s="27" t="s">
        <v>11</v>
      </c>
      <c r="E30" s="40"/>
      <c r="F30" s="40"/>
      <c r="G30" s="26"/>
      <c r="H30" s="37" t="e">
        <f t="shared" si="0"/>
        <v>#DIV/0!</v>
      </c>
    </row>
    <row r="31" spans="1:8" ht="21" customHeight="1">
      <c r="A31" s="89" t="s">
        <v>127</v>
      </c>
      <c r="B31" s="131" t="s">
        <v>12</v>
      </c>
      <c r="C31" s="131"/>
      <c r="D31" s="39" t="s">
        <v>11</v>
      </c>
      <c r="E31" s="40"/>
      <c r="F31" s="40"/>
      <c r="G31" s="26"/>
      <c r="H31" s="37" t="e">
        <f t="shared" si="0"/>
        <v>#DIV/0!</v>
      </c>
    </row>
    <row r="32" spans="1:8" ht="21" customHeight="1">
      <c r="A32" s="89" t="s">
        <v>128</v>
      </c>
      <c r="B32" s="131" t="s">
        <v>13</v>
      </c>
      <c r="C32" s="131"/>
      <c r="D32" s="39" t="s">
        <v>11</v>
      </c>
      <c r="E32" s="40"/>
      <c r="F32" s="40"/>
      <c r="G32" s="26"/>
      <c r="H32" s="37" t="e">
        <f t="shared" si="0"/>
        <v>#DIV/0!</v>
      </c>
    </row>
    <row r="33" spans="1:8" ht="21" customHeight="1">
      <c r="A33" s="89" t="s">
        <v>129</v>
      </c>
      <c r="B33" s="131" t="s">
        <v>14</v>
      </c>
      <c r="C33" s="131"/>
      <c r="D33" s="39" t="s">
        <v>11</v>
      </c>
      <c r="E33" s="40"/>
      <c r="F33" s="40"/>
      <c r="G33" s="26"/>
      <c r="H33" s="37" t="e">
        <f t="shared" si="0"/>
        <v>#DIV/0!</v>
      </c>
    </row>
    <row r="34" spans="1:8" ht="21" customHeight="1">
      <c r="A34" s="89" t="s">
        <v>130</v>
      </c>
      <c r="B34" s="131" t="s">
        <v>15</v>
      </c>
      <c r="C34" s="131"/>
      <c r="D34" s="39" t="s">
        <v>11</v>
      </c>
      <c r="E34" s="40"/>
      <c r="F34" s="40"/>
      <c r="G34" s="26"/>
      <c r="H34" s="37" t="e">
        <f t="shared" si="0"/>
        <v>#DIV/0!</v>
      </c>
    </row>
    <row r="35" spans="1:8" ht="30.75" customHeight="1">
      <c r="A35" s="27">
        <v>4</v>
      </c>
      <c r="B35" s="119" t="s">
        <v>96</v>
      </c>
      <c r="C35" s="120"/>
      <c r="D35" s="41"/>
      <c r="E35" s="42" t="s">
        <v>97</v>
      </c>
      <c r="F35" s="43"/>
      <c r="G35" s="44" t="s">
        <v>98</v>
      </c>
      <c r="H35" s="23" t="str">
        <f>IF(OR(E35="",F35=""),"Đề nghị nhập số liệu","")</f>
        <v>Đề nghị nhập số liệu</v>
      </c>
    </row>
    <row r="36" spans="1:7" ht="33" customHeight="1">
      <c r="A36" s="27">
        <v>5</v>
      </c>
      <c r="B36" s="119" t="s">
        <v>30</v>
      </c>
      <c r="C36" s="120"/>
      <c r="D36" s="39"/>
      <c r="E36" s="40"/>
      <c r="F36" s="40"/>
      <c r="G36" s="26"/>
    </row>
    <row r="37" spans="1:8" ht="35.25" customHeight="1">
      <c r="A37" s="45" t="s">
        <v>73</v>
      </c>
      <c r="B37" s="132" t="s">
        <v>99</v>
      </c>
      <c r="C37" s="132"/>
      <c r="D37" s="39" t="s">
        <v>23</v>
      </c>
      <c r="E37" s="40"/>
      <c r="F37" s="40"/>
      <c r="G37" s="26"/>
      <c r="H37" s="37" t="e">
        <f>IF(OR(E37&gt;$E$25,F37&gt;$F$25),"Số liệu này không được vượt quá tổng số máy tính",IF(ABS(F37-E37)/E37&gt;20%,"Số liệu đột biến giữa hai năm, đề nghị giải thích",""))</f>
        <v>#DIV/0!</v>
      </c>
    </row>
    <row r="38" spans="1:7" ht="29.25" customHeight="1">
      <c r="A38" s="45" t="s">
        <v>112</v>
      </c>
      <c r="B38" s="116" t="s">
        <v>131</v>
      </c>
      <c r="C38" s="117"/>
      <c r="D38" s="39"/>
      <c r="E38" s="40"/>
      <c r="F38" s="40"/>
      <c r="G38" s="26"/>
    </row>
    <row r="39" spans="1:12" ht="24" customHeight="1">
      <c r="A39" s="39" t="s">
        <v>44</v>
      </c>
      <c r="B39" s="97" t="s">
        <v>25</v>
      </c>
      <c r="C39" s="97"/>
      <c r="D39" s="39"/>
      <c r="E39" s="47"/>
      <c r="F39" s="47"/>
      <c r="G39" s="26"/>
      <c r="H39" s="37" t="e">
        <f>IF(OR(E39&gt;#REF!,F39&gt;#REF!),"Số liệu này không được lớn hơn tổng số quân, huyện của tỉnh",IF(ABS(F39-E39)/E39&gt;20%,"Số liệu đột biến giữa hai năm, đề nghị giải thích",""))</f>
        <v>#REF!</v>
      </c>
      <c r="I39" s="6"/>
      <c r="J39" s="6"/>
      <c r="K39" s="6"/>
      <c r="L39" s="6"/>
    </row>
    <row r="40" spans="1:12" ht="24" customHeight="1">
      <c r="A40" s="39" t="s">
        <v>44</v>
      </c>
      <c r="B40" s="97" t="s">
        <v>26</v>
      </c>
      <c r="C40" s="97"/>
      <c r="D40" s="39"/>
      <c r="E40" s="47"/>
      <c r="F40" s="47"/>
      <c r="G40" s="26"/>
      <c r="H40" s="37" t="e">
        <f>IF(OR(E40&gt;#REF!,F40&gt;#REF!),"Số liệu này không được lớn hơn tổng số quân, huyện của tỉnh",IF(ABS(F40-E40)/E40&gt;20%,"Số liệu đột biến giữa hai năm, đề nghị giải thích",""))</f>
        <v>#REF!</v>
      </c>
      <c r="I40" s="6"/>
      <c r="J40" s="6"/>
      <c r="K40" s="6"/>
      <c r="L40" s="6"/>
    </row>
    <row r="41" spans="1:12" ht="24" customHeight="1">
      <c r="A41" s="39" t="s">
        <v>44</v>
      </c>
      <c r="B41" s="97" t="s">
        <v>27</v>
      </c>
      <c r="C41" s="97"/>
      <c r="D41" s="39"/>
      <c r="E41" s="47"/>
      <c r="F41" s="47"/>
      <c r="G41" s="26"/>
      <c r="H41" s="37" t="e">
        <f>IF(OR(E41&gt;#REF!,F41&gt;#REF!),"Số liệu này không được lớn hơn tổng số quân, huyện của tỉnh",IF(ABS(F41-E41)/E41&gt;20%,"Số liệu đột biến giữa hai năm, đề nghị giải thích",""))</f>
        <v>#REF!</v>
      </c>
      <c r="I41" s="6"/>
      <c r="J41" s="6"/>
      <c r="K41" s="6"/>
      <c r="L41" s="6"/>
    </row>
    <row r="42" spans="1:12" ht="24" customHeight="1">
      <c r="A42" s="39" t="s">
        <v>44</v>
      </c>
      <c r="B42" s="97" t="s">
        <v>28</v>
      </c>
      <c r="C42" s="97"/>
      <c r="D42" s="39"/>
      <c r="E42" s="47"/>
      <c r="F42" s="47"/>
      <c r="G42" s="26"/>
      <c r="H42" s="37" t="e">
        <f>IF(OR(E42&gt;#REF!,F42&gt;#REF!),"Số liệu này không được lớn hơn tổng số quân, huyện của tỉnh",IF(ABS(F42-E42)/E42&gt;20%,"Số liệu đột biến giữa hai năm, đề nghị giải thích",""))</f>
        <v>#REF!</v>
      </c>
      <c r="I42" s="6"/>
      <c r="J42" s="6"/>
      <c r="K42" s="6"/>
      <c r="L42" s="6"/>
    </row>
    <row r="43" spans="1:12" ht="24" customHeight="1">
      <c r="A43" s="39" t="s">
        <v>44</v>
      </c>
      <c r="B43" s="97" t="s">
        <v>29</v>
      </c>
      <c r="C43" s="97"/>
      <c r="D43" s="39"/>
      <c r="E43" s="47"/>
      <c r="F43" s="47"/>
      <c r="G43" s="26"/>
      <c r="H43" s="37"/>
      <c r="I43" s="6"/>
      <c r="J43" s="6"/>
      <c r="K43" s="6"/>
      <c r="L43" s="6"/>
    </row>
    <row r="44" spans="1:7" ht="36" customHeight="1">
      <c r="A44" s="45" t="s">
        <v>80</v>
      </c>
      <c r="B44" s="116" t="s">
        <v>132</v>
      </c>
      <c r="C44" s="117"/>
      <c r="D44" s="39"/>
      <c r="E44" s="47"/>
      <c r="F44" s="47"/>
      <c r="G44" s="26"/>
    </row>
    <row r="45" spans="1:11" ht="24" customHeight="1">
      <c r="A45" s="39" t="s">
        <v>44</v>
      </c>
      <c r="B45" s="97" t="s">
        <v>32</v>
      </c>
      <c r="C45" s="97"/>
      <c r="D45" s="39"/>
      <c r="E45" s="47"/>
      <c r="F45" s="47"/>
      <c r="G45" s="26"/>
      <c r="H45" s="37" t="e">
        <f>IF(OR(E45&gt;#REF!,F45&gt;#REF!),"Số liệu này không được lớn hơn tổng số quân, huyện của tỉnh",IF(ABS(F45-E45)/E45&gt;20%,"Số liệu đột biến giữa hai năm, đề nghị giải thích",""))</f>
        <v>#REF!</v>
      </c>
      <c r="I45" s="6"/>
      <c r="J45" s="4"/>
      <c r="K45" s="4"/>
    </row>
    <row r="46" spans="1:9" ht="24" customHeight="1">
      <c r="A46" s="39" t="s">
        <v>44</v>
      </c>
      <c r="B46" s="97" t="s">
        <v>33</v>
      </c>
      <c r="C46" s="97"/>
      <c r="D46" s="39"/>
      <c r="E46" s="47"/>
      <c r="F46" s="47"/>
      <c r="G46" s="26"/>
      <c r="H46" s="37" t="e">
        <f>IF(OR(E46&gt;#REF!,F46&gt;#REF!),"Số liệu này không được lớn hơn tổng số quân, huyện của tỉnh",IF(ABS(F46-E46)/E46&gt;20%,"Số liệu đột biến giữa hai năm, đề nghị giải thích",""))</f>
        <v>#REF!</v>
      </c>
      <c r="I46" s="6"/>
    </row>
    <row r="47" spans="1:9" ht="24" customHeight="1">
      <c r="A47" s="39" t="s">
        <v>44</v>
      </c>
      <c r="B47" s="97" t="s">
        <v>34</v>
      </c>
      <c r="C47" s="97"/>
      <c r="D47" s="39"/>
      <c r="E47" s="47"/>
      <c r="F47" s="47"/>
      <c r="G47" s="26"/>
      <c r="H47" s="37" t="e">
        <f>IF(OR(E47&gt;#REF!,F47&gt;#REF!),"Số liệu này không được lớn hơn tổng số quân, huyện của tỉnh",IF(ABS(F47-E47)/E47&gt;20%,"Số liệu đột biến giữa hai năm, đề nghị giải thích",""))</f>
        <v>#REF!</v>
      </c>
      <c r="I47" s="6"/>
    </row>
    <row r="48" spans="1:9" ht="24" customHeight="1">
      <c r="A48" s="39" t="s">
        <v>44</v>
      </c>
      <c r="B48" s="97" t="s">
        <v>35</v>
      </c>
      <c r="C48" s="97"/>
      <c r="D48" s="39"/>
      <c r="E48" s="47"/>
      <c r="F48" s="47"/>
      <c r="G48" s="26"/>
      <c r="H48" s="37" t="e">
        <f>IF(OR(E48&gt;#REF!,F48&gt;#REF!),"Số liệu này không được lớn hơn tổng số quân, huyện của tỉnh",IF(ABS(F48-E48)/E48&gt;20%,"Số liệu đột biến giữa hai năm, đề nghị giải thích",""))</f>
        <v>#REF!</v>
      </c>
      <c r="I48" s="6"/>
    </row>
    <row r="49" spans="1:9" ht="24" customHeight="1">
      <c r="A49" s="39" t="s">
        <v>44</v>
      </c>
      <c r="B49" s="97" t="s">
        <v>36</v>
      </c>
      <c r="C49" s="97"/>
      <c r="D49" s="39"/>
      <c r="E49" s="47"/>
      <c r="F49" s="47"/>
      <c r="G49" s="26"/>
      <c r="H49" s="37" t="e">
        <f>IF(OR(E49&gt;#REF!,F49&gt;#REF!),"Số liệu này không được lớn hơn tổng số quân, huyện của tỉnh",IF(ABS(F49-E49)/E49&gt;20%,"Số liệu đột biến giữa hai năm, đề nghị giải thích",""))</f>
        <v>#REF!</v>
      </c>
      <c r="I49" s="6"/>
    </row>
    <row r="50" spans="1:9" ht="24" customHeight="1">
      <c r="A50" s="39" t="s">
        <v>44</v>
      </c>
      <c r="B50" s="97" t="s">
        <v>29</v>
      </c>
      <c r="C50" s="97"/>
      <c r="D50" s="39"/>
      <c r="E50" s="47"/>
      <c r="F50" s="47"/>
      <c r="G50" s="26"/>
      <c r="H50" s="37"/>
      <c r="I50" s="6"/>
    </row>
    <row r="51" spans="1:8" ht="37.5" customHeight="1">
      <c r="A51" s="27">
        <v>6</v>
      </c>
      <c r="B51" s="101" t="s">
        <v>156</v>
      </c>
      <c r="C51" s="101"/>
      <c r="D51" s="27" t="s">
        <v>37</v>
      </c>
      <c r="E51" s="25"/>
      <c r="F51" s="25"/>
      <c r="G51" s="26"/>
      <c r="H51" s="23" t="str">
        <f>IF(OR(E51="",F51=""),"Đề nghị nhập số liệu","")</f>
        <v>Đề nghị nhập số liệu</v>
      </c>
    </row>
    <row r="52" spans="1:8" ht="31.5" customHeight="1">
      <c r="A52" s="27">
        <v>7</v>
      </c>
      <c r="B52" s="101" t="s">
        <v>157</v>
      </c>
      <c r="C52" s="101"/>
      <c r="D52" s="27" t="s">
        <v>37</v>
      </c>
      <c r="E52" s="25"/>
      <c r="F52" s="25"/>
      <c r="G52" s="26"/>
      <c r="H52" s="23" t="str">
        <f>IF(OR(E52="",F52=""),"Đề nghị nhập số liệu","")</f>
        <v>Đề nghị nhập số liệu</v>
      </c>
    </row>
    <row r="53" spans="1:7" ht="15">
      <c r="A53" s="28"/>
      <c r="B53" s="105"/>
      <c r="C53" s="105"/>
      <c r="D53" s="28"/>
      <c r="E53" s="49"/>
      <c r="F53" s="49"/>
      <c r="G53" s="29"/>
    </row>
    <row r="54" spans="1:7" ht="14.25">
      <c r="A54" s="17" t="s">
        <v>42</v>
      </c>
      <c r="B54" s="115" t="s">
        <v>38</v>
      </c>
      <c r="C54" s="115"/>
      <c r="D54" s="28"/>
      <c r="E54" s="49"/>
      <c r="F54" s="49"/>
      <c r="G54" s="29"/>
    </row>
    <row r="55" spans="1:7" ht="15">
      <c r="A55" s="28"/>
      <c r="B55" s="105"/>
      <c r="C55" s="105"/>
      <c r="D55" s="28"/>
      <c r="E55" s="49"/>
      <c r="F55" s="49"/>
      <c r="G55" s="29"/>
    </row>
    <row r="56" spans="1:7" ht="28.5">
      <c r="A56" s="50" t="s">
        <v>31</v>
      </c>
      <c r="B56" s="111" t="s">
        <v>4</v>
      </c>
      <c r="C56" s="111"/>
      <c r="D56" s="51" t="s">
        <v>7</v>
      </c>
      <c r="E56" s="51" t="s">
        <v>2</v>
      </c>
      <c r="F56" s="51" t="s">
        <v>3</v>
      </c>
      <c r="G56" s="51" t="s">
        <v>5</v>
      </c>
    </row>
    <row r="57" spans="1:8" s="7" customFormat="1" ht="19.5" customHeight="1">
      <c r="A57" s="52"/>
      <c r="B57" s="126" t="s">
        <v>101</v>
      </c>
      <c r="C57" s="127"/>
      <c r="D57" s="31"/>
      <c r="E57" s="53"/>
      <c r="F57" s="53"/>
      <c r="G57" s="32"/>
      <c r="H57" s="48"/>
    </row>
    <row r="58" spans="1:8" s="7" customFormat="1" ht="32.25" customHeight="1">
      <c r="A58" s="30">
        <v>1</v>
      </c>
      <c r="B58" s="112" t="s">
        <v>138</v>
      </c>
      <c r="C58" s="112"/>
      <c r="D58" s="30" t="s">
        <v>8</v>
      </c>
      <c r="E58" s="54"/>
      <c r="F58" s="54"/>
      <c r="G58" s="55"/>
      <c r="H58" s="56" t="e">
        <f>IF(OR(E58/E13&gt;13%,F58/F13&gt;13%),"Số liệu cán bộ chuyên trách CNTT quá cao so với tổng số cán bộ toàn tỉnh",IF(ABS(F58-E58)/E58&gt;10%,"Số liệu đột biết giữa hai năm, đề nghị giải thích",""))</f>
        <v>#DIV/0!</v>
      </c>
    </row>
    <row r="59" spans="1:9" ht="32.25" customHeight="1">
      <c r="A59" s="30">
        <v>2</v>
      </c>
      <c r="B59" s="113" t="s">
        <v>133</v>
      </c>
      <c r="C59" s="113"/>
      <c r="D59" s="57" t="s">
        <v>8</v>
      </c>
      <c r="E59" s="58"/>
      <c r="F59" s="58"/>
      <c r="G59" s="59"/>
      <c r="H59" s="37" t="e">
        <f>IF(OR(E59&gt;$E$58,F59&gt;$F$58),"Số liệu này không được lớn hơn số cán bộ chuyên trách CNTT",IF((F59-E59)/E59&gt;20%,"Số liệu đột biến giữa hai năm, đề nghị giải thích",""))</f>
        <v>#DIV/0!</v>
      </c>
      <c r="I59" s="5"/>
    </row>
    <row r="60" spans="1:9" ht="32.25" customHeight="1">
      <c r="A60" s="30">
        <v>3</v>
      </c>
      <c r="B60" s="101" t="s">
        <v>137</v>
      </c>
      <c r="C60" s="101"/>
      <c r="D60" s="27" t="s">
        <v>8</v>
      </c>
      <c r="E60" s="25"/>
      <c r="F60" s="25"/>
      <c r="G60" s="26"/>
      <c r="H60" s="37" t="e">
        <f>IF(OR(E60&gt;$E$58,F60&gt;$F$58),"Số liệu này không được lớn hơn số cán bộ chuyên trách CNTT",IF((F60-E60)/E60&gt;20%,"Số liệu đột biến giữa hai năm, đề nghị giải thích",""))</f>
        <v>#DIV/0!</v>
      </c>
      <c r="I60" s="5"/>
    </row>
    <row r="61" spans="1:8" ht="76.5" customHeight="1">
      <c r="A61" s="30">
        <v>4</v>
      </c>
      <c r="B61" s="101" t="s">
        <v>136</v>
      </c>
      <c r="C61" s="101"/>
      <c r="D61" s="27" t="s">
        <v>8</v>
      </c>
      <c r="E61" s="25"/>
      <c r="F61" s="25"/>
      <c r="G61" s="26"/>
      <c r="H61" s="37" t="e">
        <f>IF(OR(E61/$E$13&gt;1.1,F61/$F$13&gt;1.1),"Số liệu này quá cao so với tổng số cán bộ",IF(ABS(F61-E61)/E61&gt;20%,"Số liệu đột biến giữa hai năm, đề nghị giải thích",""))</f>
        <v>#DIV/0!</v>
      </c>
    </row>
    <row r="62" spans="1:8" ht="32.25" customHeight="1">
      <c r="A62" s="30">
        <v>5</v>
      </c>
      <c r="B62" s="114" t="s">
        <v>135</v>
      </c>
      <c r="C62" s="114"/>
      <c r="D62" s="60" t="s">
        <v>8</v>
      </c>
      <c r="E62" s="61"/>
      <c r="F62" s="61"/>
      <c r="G62" s="62"/>
      <c r="H62" s="37" t="e">
        <f>IF(OR(E62/$E$13&gt;1.1,F62/$F$13&gt;1.1),"Số liệu này quá cao so với tổng số cán bộ",IF(ABS(F62-E62)/E62&gt;20%,"Số liệu đột biến giữa hai năm, đề nghị giải thích",""))</f>
        <v>#DIV/0!</v>
      </c>
    </row>
    <row r="63" spans="1:8" ht="32.25" customHeight="1">
      <c r="A63" s="30">
        <v>6</v>
      </c>
      <c r="B63" s="101" t="s">
        <v>134</v>
      </c>
      <c r="C63" s="101"/>
      <c r="D63" s="27" t="s">
        <v>37</v>
      </c>
      <c r="E63" s="25"/>
      <c r="F63" s="25"/>
      <c r="G63" s="26"/>
      <c r="H63" s="23" t="str">
        <f>IF(OR(E63="",F63=""),"Đề nghị nhập số liệu","")</f>
        <v>Đề nghị nhập số liệu</v>
      </c>
    </row>
    <row r="64" spans="1:7" ht="15">
      <c r="A64" s="28"/>
      <c r="B64" s="105"/>
      <c r="C64" s="105"/>
      <c r="D64" s="28"/>
      <c r="E64" s="29"/>
      <c r="F64" s="29"/>
      <c r="G64" s="29"/>
    </row>
    <row r="65" spans="1:7" ht="14.25">
      <c r="A65" s="17" t="s">
        <v>41</v>
      </c>
      <c r="B65" s="115" t="s">
        <v>43</v>
      </c>
      <c r="C65" s="115"/>
      <c r="D65" s="28"/>
      <c r="E65" s="29"/>
      <c r="F65" s="29"/>
      <c r="G65" s="29"/>
    </row>
    <row r="66" spans="1:7" ht="15">
      <c r="A66" s="28"/>
      <c r="B66" s="105"/>
      <c r="C66" s="105"/>
      <c r="D66" s="28"/>
      <c r="E66" s="29"/>
      <c r="F66" s="29"/>
      <c r="G66" s="29"/>
    </row>
    <row r="67" spans="1:7" ht="28.5">
      <c r="A67" s="20" t="s">
        <v>31</v>
      </c>
      <c r="B67" s="110" t="s">
        <v>4</v>
      </c>
      <c r="C67" s="110"/>
      <c r="D67" s="21" t="s">
        <v>7</v>
      </c>
      <c r="E67" s="21" t="s">
        <v>2</v>
      </c>
      <c r="F67" s="21" t="s">
        <v>3</v>
      </c>
      <c r="G67" s="21" t="s">
        <v>5</v>
      </c>
    </row>
    <row r="68" spans="1:8" ht="54" customHeight="1">
      <c r="A68" s="27">
        <v>1</v>
      </c>
      <c r="B68" s="101" t="s">
        <v>163</v>
      </c>
      <c r="C68" s="101"/>
      <c r="D68" s="39" t="s">
        <v>8</v>
      </c>
      <c r="E68" s="63"/>
      <c r="F68" s="63"/>
      <c r="G68" s="26"/>
      <c r="H68" s="37" t="e">
        <f>IF(OR(E68/$E$13&gt;1,F68/$F$13&gt;1),"Số liệu này không được vượt quá tổng số cán bộ CCVC",IF(ABS(F68-E68)&gt;20%,"Số liệu đột biến giữa hai năm, đề nghị giải thích",""))</f>
        <v>#DIV/0!</v>
      </c>
    </row>
    <row r="69" spans="1:8" ht="36.75" customHeight="1">
      <c r="A69" s="27">
        <v>2</v>
      </c>
      <c r="B69" s="101" t="s">
        <v>139</v>
      </c>
      <c r="C69" s="101"/>
      <c r="D69" s="39" t="s">
        <v>8</v>
      </c>
      <c r="E69" s="63"/>
      <c r="F69" s="63"/>
      <c r="G69" s="26"/>
      <c r="H69" s="37" t="e">
        <f>IF(OR(E69/$E$13&gt;1,F69/$F$13&gt;1),"Số liệu này không được vượt quá tổng số cán bộ CCVC",IF(ABS(F69-E69)&gt;20%,"Số liệu đột biến giữa hai năm, đề nghị giải thích",""))</f>
        <v>#DIV/0!</v>
      </c>
    </row>
    <row r="70" spans="1:8" ht="46.5" customHeight="1">
      <c r="A70" s="27">
        <v>3</v>
      </c>
      <c r="B70" s="101" t="s">
        <v>140</v>
      </c>
      <c r="C70" s="101"/>
      <c r="D70" s="39"/>
      <c r="E70" s="26"/>
      <c r="F70" s="26"/>
      <c r="G70" s="26"/>
      <c r="H70" s="23"/>
    </row>
    <row r="71" spans="1:8" ht="36.75" customHeight="1">
      <c r="A71" s="39" t="s">
        <v>44</v>
      </c>
      <c r="B71" s="97" t="s">
        <v>45</v>
      </c>
      <c r="C71" s="97"/>
      <c r="D71" s="39"/>
      <c r="E71" s="63"/>
      <c r="F71" s="63"/>
      <c r="G71" s="26"/>
      <c r="H71" s="37" t="e">
        <f>IF(OR(E71&gt;#REF!,F71&gt;#REF!),"Số liệu này không được lớn hơn tổng số quận, huyện của tỉnh",IF(ABS(F71-E71)/E71&gt;20%,"Số liệu đột biến giữa hai năm, đề nghị giải thích",""))</f>
        <v>#REF!</v>
      </c>
    </row>
    <row r="72" spans="1:8" ht="28.5" customHeight="1">
      <c r="A72" s="39" t="s">
        <v>44</v>
      </c>
      <c r="B72" s="97" t="s">
        <v>46</v>
      </c>
      <c r="C72" s="97"/>
      <c r="D72" s="39"/>
      <c r="E72" s="63"/>
      <c r="F72" s="63"/>
      <c r="G72" s="26"/>
      <c r="H72" s="37" t="e">
        <f>IF(OR(E72&gt;#REF!,F72&gt;#REF!),"Số liệu này không được lớn hơn tổng số quận, huyện của tỉnh",IF(ABS(F72-E72)/E72&gt;20%,"Số liệu đột biến giữa hai năm, đề nghị giải thích",""))</f>
        <v>#REF!</v>
      </c>
    </row>
    <row r="73" spans="1:8" ht="28.5" customHeight="1">
      <c r="A73" s="39" t="s">
        <v>44</v>
      </c>
      <c r="B73" s="97" t="s">
        <v>47</v>
      </c>
      <c r="C73" s="97"/>
      <c r="D73" s="39"/>
      <c r="E73" s="63"/>
      <c r="F73" s="63"/>
      <c r="G73" s="26"/>
      <c r="H73" s="37" t="e">
        <f>IF(OR(E73&gt;#REF!,F73&gt;#REF!),"Số liệu này không được lớn hơn tổng số quận, huyện của tỉnh",IF(ABS(F73-E73)/E73&gt;20%,"Số liệu đột biến giữa hai năm, đề nghị giải thích",""))</f>
        <v>#REF!</v>
      </c>
    </row>
    <row r="74" spans="1:8" ht="28.5" customHeight="1">
      <c r="A74" s="39" t="s">
        <v>44</v>
      </c>
      <c r="B74" s="97" t="s">
        <v>104</v>
      </c>
      <c r="C74" s="97"/>
      <c r="D74" s="39"/>
      <c r="E74" s="63"/>
      <c r="F74" s="63"/>
      <c r="G74" s="26"/>
      <c r="H74" s="37" t="e">
        <f>IF(OR(E74&gt;#REF!,F74&gt;#REF!),"Số liệu này không được lớn hơn tổng số quận, huyện của tỉnh",IF(ABS(F74-E74)/E74&gt;20%,"Số liệu đột biến giữa hai năm, đề nghị giải thích",""))</f>
        <v>#REF!</v>
      </c>
    </row>
    <row r="75" spans="1:8" ht="28.5" customHeight="1">
      <c r="A75" s="39" t="s">
        <v>44</v>
      </c>
      <c r="B75" s="97" t="s">
        <v>105</v>
      </c>
      <c r="C75" s="97"/>
      <c r="D75" s="39"/>
      <c r="E75" s="63"/>
      <c r="F75" s="63"/>
      <c r="G75" s="26"/>
      <c r="H75" s="37" t="e">
        <f>IF(OR(E75&gt;#REF!,F75&gt;#REF!),"Số liệu này không được lớn hơn tổng số quận, huyện của tỉnh",IF(ABS(F75-E75)/E75&gt;20%,"Số liệu đột biến giữa hai năm, đề nghị giải thích",""))</f>
        <v>#REF!</v>
      </c>
    </row>
    <row r="76" spans="1:8" ht="28.5" customHeight="1">
      <c r="A76" s="39" t="s">
        <v>44</v>
      </c>
      <c r="B76" s="97" t="s">
        <v>48</v>
      </c>
      <c r="C76" s="97"/>
      <c r="D76" s="39"/>
      <c r="E76" s="63"/>
      <c r="F76" s="63"/>
      <c r="G76" s="26"/>
      <c r="H76" s="37" t="e">
        <f>IF(OR(E76&gt;#REF!,F76&gt;#REF!),"Số liệu này không được lớn hơn tổng số quận, huyện của tỉnh",IF(ABS(F76-E76)/E76&gt;20%,"Số liệu đột biến giữa hai năm, đề nghị giải thích",""))</f>
        <v>#REF!</v>
      </c>
    </row>
    <row r="77" spans="1:8" ht="28.5" customHeight="1">
      <c r="A77" s="39" t="s">
        <v>44</v>
      </c>
      <c r="B77" s="97" t="s">
        <v>49</v>
      </c>
      <c r="C77" s="97"/>
      <c r="D77" s="39"/>
      <c r="E77" s="63"/>
      <c r="F77" s="63"/>
      <c r="G77" s="26"/>
      <c r="H77" s="37"/>
    </row>
    <row r="78" spans="1:7" ht="21.75" customHeight="1">
      <c r="A78" s="64">
        <v>4</v>
      </c>
      <c r="B78" s="106" t="s">
        <v>141</v>
      </c>
      <c r="C78" s="108"/>
      <c r="D78" s="108"/>
      <c r="E78" s="108"/>
      <c r="F78" s="108"/>
      <c r="G78" s="109"/>
    </row>
    <row r="79" spans="1:7" ht="39.75" customHeight="1">
      <c r="A79" s="27">
        <v>5</v>
      </c>
      <c r="B79" s="106" t="s">
        <v>142</v>
      </c>
      <c r="C79" s="107"/>
      <c r="D79" s="39"/>
      <c r="E79" s="26"/>
      <c r="F79" s="26"/>
      <c r="G79" s="26"/>
    </row>
    <row r="80" spans="1:7" ht="48.75" customHeight="1">
      <c r="A80" s="45" t="s">
        <v>73</v>
      </c>
      <c r="B80" s="102" t="s">
        <v>145</v>
      </c>
      <c r="C80" s="102"/>
      <c r="D80" s="39"/>
      <c r="E80" s="26"/>
      <c r="F80" s="26"/>
      <c r="G80" s="26"/>
    </row>
    <row r="81" spans="1:7" ht="28.5" customHeight="1">
      <c r="A81" s="65" t="s">
        <v>143</v>
      </c>
      <c r="B81" s="96" t="s">
        <v>61</v>
      </c>
      <c r="C81" s="96"/>
      <c r="D81" s="39"/>
      <c r="E81" s="26"/>
      <c r="F81" s="26"/>
      <c r="G81" s="26"/>
    </row>
    <row r="82" spans="1:8" ht="28.5" customHeight="1">
      <c r="A82" s="39" t="s">
        <v>44</v>
      </c>
      <c r="B82" s="104" t="s">
        <v>62</v>
      </c>
      <c r="C82" s="105"/>
      <c r="D82" s="39"/>
      <c r="E82" s="63"/>
      <c r="F82" s="63"/>
      <c r="G82" s="26"/>
      <c r="H82" s="37" t="e">
        <f>IF(OR(E82&gt;#REF!,F82&gt;#REF!),"Số liệu này không được lớn hơn tổng số quận, huyện của tỉnh",IF(ABS(F82-E82)/E82&gt;20%,"Số liệu đột biến giữa hai năm, đề nghị giải thích",""))</f>
        <v>#REF!</v>
      </c>
    </row>
    <row r="83" spans="1:8" ht="28.5" customHeight="1">
      <c r="A83" s="66" t="s">
        <v>44</v>
      </c>
      <c r="B83" s="97" t="s">
        <v>63</v>
      </c>
      <c r="C83" s="97"/>
      <c r="D83" s="39"/>
      <c r="E83" s="63"/>
      <c r="F83" s="63"/>
      <c r="G83" s="26"/>
      <c r="H83" s="37" t="e">
        <f>IF(OR(E83&gt;#REF!,F83&gt;#REF!),"Số liệu này không được lớn hơn tổng số quận, huyện của tỉnh",IF(ABS(F83-E83)/E83&gt;20%,"Số liệu đột biến giữa hai năm, đề nghị giải thích",""))</f>
        <v>#REF!</v>
      </c>
    </row>
    <row r="84" spans="1:8" ht="28.5" customHeight="1">
      <c r="A84" s="66" t="s">
        <v>44</v>
      </c>
      <c r="B84" s="97" t="s">
        <v>64</v>
      </c>
      <c r="C84" s="97"/>
      <c r="D84" s="39"/>
      <c r="E84" s="63"/>
      <c r="F84" s="63"/>
      <c r="G84" s="26"/>
      <c r="H84" s="37" t="e">
        <f>IF(OR(E84&gt;#REF!,F84&gt;#REF!),"Số liệu này không được lớn hơn tổng số quận, huyện của tỉnh",IF(ABS(F84-E84)/E84&gt;20%,"Số liệu đột biến giữa hai năm, đề nghị giải thích",""))</f>
        <v>#REF!</v>
      </c>
    </row>
    <row r="85" spans="1:8" ht="28.5" customHeight="1">
      <c r="A85" s="66" t="s">
        <v>44</v>
      </c>
      <c r="B85" s="97" t="s">
        <v>65</v>
      </c>
      <c r="C85" s="97"/>
      <c r="D85" s="39"/>
      <c r="E85" s="63"/>
      <c r="F85" s="63"/>
      <c r="G85" s="26"/>
      <c r="H85" s="37" t="e">
        <f>IF(OR(E85&gt;#REF!,F85&gt;#REF!),"Số liệu này không được lớn hơn tổng số quận, huyện của tỉnh",IF(ABS(F85-E85)/E85&gt;20%,"Số liệu đột biến giữa hai năm, đề nghị giải thích",""))</f>
        <v>#REF!</v>
      </c>
    </row>
    <row r="86" spans="1:8" ht="28.5" customHeight="1">
      <c r="A86" s="66" t="s">
        <v>44</v>
      </c>
      <c r="B86" s="97" t="s">
        <v>66</v>
      </c>
      <c r="C86" s="97"/>
      <c r="D86" s="39"/>
      <c r="E86" s="63"/>
      <c r="F86" s="63"/>
      <c r="G86" s="26"/>
      <c r="H86" s="37" t="e">
        <f>IF(OR(E86&gt;#REF!,F86&gt;#REF!),"Số liệu này không được lớn hơn tổng số quận, huyện của tỉnh",IF(ABS(F86-E86)/E86&gt;20%,"Số liệu đột biến giữa hai năm, đề nghị giải thích",""))</f>
        <v>#REF!</v>
      </c>
    </row>
    <row r="87" spans="1:8" ht="28.5" customHeight="1">
      <c r="A87" s="66" t="s">
        <v>44</v>
      </c>
      <c r="B87" s="97" t="s">
        <v>67</v>
      </c>
      <c r="C87" s="97"/>
      <c r="D87" s="39"/>
      <c r="E87" s="63"/>
      <c r="F87" s="63"/>
      <c r="G87" s="26"/>
      <c r="H87" s="37"/>
    </row>
    <row r="88" spans="1:7" ht="28.5" customHeight="1">
      <c r="A88" s="46" t="s">
        <v>144</v>
      </c>
      <c r="B88" s="96" t="s">
        <v>68</v>
      </c>
      <c r="C88" s="96"/>
      <c r="D88" s="39"/>
      <c r="E88" s="26"/>
      <c r="F88" s="26"/>
      <c r="G88" s="26"/>
    </row>
    <row r="89" spans="1:8" ht="28.5" customHeight="1">
      <c r="A89" s="39" t="s">
        <v>44</v>
      </c>
      <c r="B89" s="97" t="s">
        <v>69</v>
      </c>
      <c r="C89" s="97"/>
      <c r="D89" s="39"/>
      <c r="E89" s="63"/>
      <c r="F89" s="63"/>
      <c r="G89" s="26"/>
      <c r="H89" s="37" t="e">
        <f>IF(OR(E89&gt;#REF!,F89&gt;#REF!),"Số liệu này không được lớn hơn tổng số quận, huyện của tỉnh",IF(ABS(F89-E89)/E89&gt;20%,"Số liệu đột biến giữa hai năm, đề nghị giải thích",""))</f>
        <v>#REF!</v>
      </c>
    </row>
    <row r="90" spans="1:8" ht="28.5" customHeight="1">
      <c r="A90" s="39" t="s">
        <v>44</v>
      </c>
      <c r="B90" s="97" t="s">
        <v>70</v>
      </c>
      <c r="C90" s="97"/>
      <c r="D90" s="39"/>
      <c r="E90" s="63"/>
      <c r="F90" s="63"/>
      <c r="G90" s="26"/>
      <c r="H90" s="37" t="e">
        <f>IF(OR(E90&gt;#REF!,F90&gt;#REF!),"Số liệu này không được lớn hơn tổng số quận, huyện của tỉnh",IF(ABS(F90-E90)/E90&gt;20%,"Số liệu đột biến giữa hai năm, đề nghị giải thích",""))</f>
        <v>#REF!</v>
      </c>
    </row>
    <row r="91" spans="1:8" ht="28.5" customHeight="1">
      <c r="A91" s="39" t="s">
        <v>44</v>
      </c>
      <c r="B91" s="97" t="s">
        <v>71</v>
      </c>
      <c r="C91" s="97"/>
      <c r="D91" s="39"/>
      <c r="E91" s="63"/>
      <c r="F91" s="63"/>
      <c r="G91" s="26"/>
      <c r="H91" s="37" t="e">
        <f>IF(OR(E91&gt;#REF!,F91&gt;#REF!),"Số liệu này không được lớn hơn tổng số quận, huyện của tỉnh",IF(ABS(F91-E91)/E91&gt;20%,"Số liệu đột biến giữa hai năm, đề nghị giải thích",""))</f>
        <v>#REF!</v>
      </c>
    </row>
    <row r="92" spans="1:7" ht="28.5" customHeight="1">
      <c r="A92" s="27">
        <v>6</v>
      </c>
      <c r="B92" s="101" t="s">
        <v>72</v>
      </c>
      <c r="C92" s="101"/>
      <c r="D92" s="39"/>
      <c r="E92" s="26"/>
      <c r="F92" s="26"/>
      <c r="G92" s="26"/>
    </row>
    <row r="93" spans="1:7" ht="28.5" customHeight="1">
      <c r="A93" s="45" t="s">
        <v>22</v>
      </c>
      <c r="B93" s="102" t="s">
        <v>146</v>
      </c>
      <c r="C93" s="102"/>
      <c r="D93" s="39"/>
      <c r="E93" s="26"/>
      <c r="F93" s="26"/>
      <c r="G93" s="26"/>
    </row>
    <row r="94" spans="1:8" ht="36" customHeight="1">
      <c r="A94" s="39" t="s">
        <v>44</v>
      </c>
      <c r="B94" s="103" t="s">
        <v>74</v>
      </c>
      <c r="C94" s="92"/>
      <c r="D94" s="39" t="s">
        <v>87</v>
      </c>
      <c r="E94" s="67"/>
      <c r="F94" s="67"/>
      <c r="G94" s="26"/>
      <c r="H94" s="37" t="e">
        <f aca="true" t="shared" si="1" ref="H94:H99">IF(OR(E94&gt;1,F94&gt;1),"Số liệu này không được vượt quá 100%",IF(ABS(F94-E94)/E94&gt;20%,"Số liệu đột biến giữa hai năm, đề nghị giải thích",""))</f>
        <v>#DIV/0!</v>
      </c>
    </row>
    <row r="95" spans="1:8" ht="36" customHeight="1">
      <c r="A95" s="39" t="s">
        <v>44</v>
      </c>
      <c r="B95" s="103" t="s">
        <v>75</v>
      </c>
      <c r="C95" s="92"/>
      <c r="D95" s="39" t="s">
        <v>87</v>
      </c>
      <c r="E95" s="67"/>
      <c r="F95" s="67"/>
      <c r="G95" s="26"/>
      <c r="H95" s="37" t="e">
        <f t="shared" si="1"/>
        <v>#DIV/0!</v>
      </c>
    </row>
    <row r="96" spans="1:8" ht="36" customHeight="1">
      <c r="A96" s="39" t="s">
        <v>44</v>
      </c>
      <c r="B96" s="103" t="s">
        <v>79</v>
      </c>
      <c r="C96" s="92"/>
      <c r="D96" s="39" t="s">
        <v>87</v>
      </c>
      <c r="E96" s="67"/>
      <c r="F96" s="67"/>
      <c r="G96" s="26"/>
      <c r="H96" s="37" t="e">
        <f t="shared" si="1"/>
        <v>#DIV/0!</v>
      </c>
    </row>
    <row r="97" spans="1:8" ht="36.75" customHeight="1">
      <c r="A97" s="39" t="s">
        <v>44</v>
      </c>
      <c r="B97" s="103" t="s">
        <v>76</v>
      </c>
      <c r="C97" s="92"/>
      <c r="D97" s="39" t="s">
        <v>87</v>
      </c>
      <c r="E97" s="67"/>
      <c r="F97" s="67"/>
      <c r="G97" s="26"/>
      <c r="H97" s="37" t="e">
        <f t="shared" si="1"/>
        <v>#DIV/0!</v>
      </c>
    </row>
    <row r="98" spans="1:8" ht="28.5" customHeight="1">
      <c r="A98" s="39" t="s">
        <v>44</v>
      </c>
      <c r="B98" s="103" t="s">
        <v>77</v>
      </c>
      <c r="C98" s="92"/>
      <c r="D98" s="39" t="s">
        <v>87</v>
      </c>
      <c r="E98" s="67"/>
      <c r="F98" s="67"/>
      <c r="G98" s="26"/>
      <c r="H98" s="37" t="e">
        <f t="shared" si="1"/>
        <v>#DIV/0!</v>
      </c>
    </row>
    <row r="99" spans="1:8" ht="28.5" customHeight="1">
      <c r="A99" s="39" t="s">
        <v>44</v>
      </c>
      <c r="B99" s="103" t="s">
        <v>78</v>
      </c>
      <c r="C99" s="92"/>
      <c r="D99" s="39" t="s">
        <v>87</v>
      </c>
      <c r="E99" s="67"/>
      <c r="F99" s="67"/>
      <c r="G99" s="26"/>
      <c r="H99" s="37" t="e">
        <f t="shared" si="1"/>
        <v>#DIV/0!</v>
      </c>
    </row>
    <row r="100" spans="1:8" ht="50.25" customHeight="1">
      <c r="A100" s="45" t="s">
        <v>24</v>
      </c>
      <c r="B100" s="102" t="s">
        <v>147</v>
      </c>
      <c r="C100" s="102"/>
      <c r="D100" s="45" t="s">
        <v>8</v>
      </c>
      <c r="E100" s="68"/>
      <c r="F100" s="68"/>
      <c r="G100" s="26"/>
      <c r="H100" s="37" t="e">
        <f>IF(OR(E100/$E$13&gt;1,F100/$F$13&gt;1),"Số liệu này không được vượt quá tổng số cán bộ CCVC",IF(ABS(F100-E100)&gt;20%,"Số liệu đột biến giữa hai năm, đề nghị giải thích",""))</f>
        <v>#DIV/0!</v>
      </c>
    </row>
    <row r="101" spans="1:7" ht="48.75" customHeight="1">
      <c r="A101" s="45" t="s">
        <v>113</v>
      </c>
      <c r="B101" s="134" t="s">
        <v>148</v>
      </c>
      <c r="C101" s="134"/>
      <c r="D101" s="134"/>
      <c r="E101" s="134"/>
      <c r="F101" s="134"/>
      <c r="G101" s="134"/>
    </row>
    <row r="102" spans="1:7" ht="31.5" customHeight="1">
      <c r="A102" s="27">
        <v>7</v>
      </c>
      <c r="B102" s="106" t="s">
        <v>106</v>
      </c>
      <c r="C102" s="108"/>
      <c r="D102" s="27" t="s">
        <v>82</v>
      </c>
      <c r="E102" s="63"/>
      <c r="F102" s="63"/>
      <c r="G102" s="26"/>
    </row>
    <row r="103" spans="1:8" ht="33.75" customHeight="1">
      <c r="A103" s="69" t="s">
        <v>108</v>
      </c>
      <c r="B103" s="135" t="s">
        <v>149</v>
      </c>
      <c r="C103" s="133"/>
      <c r="D103" s="39" t="s">
        <v>82</v>
      </c>
      <c r="E103" s="63"/>
      <c r="F103" s="63"/>
      <c r="G103" s="26"/>
      <c r="H103" s="37" t="e">
        <f>IF(ABS(F103-E103)/E103&gt;40%,"Số liệu đột biến giữa hai năm, đề nghị giải thích","")</f>
        <v>#DIV/0!</v>
      </c>
    </row>
    <row r="104" spans="1:8" ht="34.5" customHeight="1">
      <c r="A104" s="45" t="s">
        <v>109</v>
      </c>
      <c r="B104" s="133" t="s">
        <v>150</v>
      </c>
      <c r="C104" s="133"/>
      <c r="D104" s="39" t="s">
        <v>82</v>
      </c>
      <c r="E104" s="63"/>
      <c r="F104" s="63"/>
      <c r="G104" s="26"/>
      <c r="H104" s="37" t="e">
        <f>IF(OR(SUM(E106:E109)/E104&lt;&gt;1,SUM(F106:F109)/F104&lt;&gt;1),"Tổng cộng dịch vụ các mức 1,2,3,4  phải bằng tổng số dịch vụ công trực tuyến",IF(ABS(F104-E104)/E104&gt;20%,"Số liệu đột biến giữa hai năm, đề nghị giải thích",""))</f>
        <v>#DIV/0!</v>
      </c>
    </row>
    <row r="105" spans="1:7" ht="24.75" customHeight="1">
      <c r="A105" s="39"/>
      <c r="B105" s="70" t="s">
        <v>81</v>
      </c>
      <c r="C105" s="70"/>
      <c r="D105" s="28"/>
      <c r="E105" s="29"/>
      <c r="F105" s="63"/>
      <c r="G105" s="29"/>
    </row>
    <row r="106" spans="1:8" ht="28.5" customHeight="1">
      <c r="A106" s="89" t="s">
        <v>110</v>
      </c>
      <c r="B106" s="92" t="s">
        <v>83</v>
      </c>
      <c r="C106" s="92"/>
      <c r="D106" s="39" t="s">
        <v>82</v>
      </c>
      <c r="E106" s="63"/>
      <c r="F106" s="63"/>
      <c r="G106" s="26"/>
      <c r="H106" s="37" t="e">
        <f>IF(ABS(F106-E106)/E106&gt;40%,"Số liệu đột biến giữa hai năm, đề nghị giải thích","")</f>
        <v>#DIV/0!</v>
      </c>
    </row>
    <row r="107" spans="1:8" ht="28.5" customHeight="1">
      <c r="A107" s="89" t="s">
        <v>111</v>
      </c>
      <c r="B107" s="92" t="s">
        <v>84</v>
      </c>
      <c r="C107" s="92"/>
      <c r="D107" s="39" t="s">
        <v>82</v>
      </c>
      <c r="E107" s="63"/>
      <c r="F107" s="63"/>
      <c r="G107" s="26"/>
      <c r="H107" s="37" t="e">
        <f>IF(ABS(F107-E107)/E107&gt;20%,"Số liệu đột biến giữa hai năm, đề nghị giải thích","")</f>
        <v>#DIV/0!</v>
      </c>
    </row>
    <row r="108" spans="1:8" ht="28.5" customHeight="1">
      <c r="A108" s="89" t="s">
        <v>151</v>
      </c>
      <c r="B108" s="92" t="s">
        <v>85</v>
      </c>
      <c r="C108" s="92"/>
      <c r="D108" s="39" t="s">
        <v>82</v>
      </c>
      <c r="E108" s="63"/>
      <c r="F108" s="63"/>
      <c r="G108" s="26"/>
      <c r="H108" s="37" t="e">
        <f>IF(ABS(F108-E108)/E108&gt;20%,"Số liệu đột biến giữa hai năm, đề nghị giải thích","")</f>
        <v>#DIV/0!</v>
      </c>
    </row>
    <row r="109" spans="1:8" ht="28.5" customHeight="1">
      <c r="A109" s="89" t="s">
        <v>152</v>
      </c>
      <c r="B109" s="92" t="s">
        <v>86</v>
      </c>
      <c r="C109" s="92"/>
      <c r="D109" s="39" t="s">
        <v>82</v>
      </c>
      <c r="E109" s="63"/>
      <c r="F109" s="63"/>
      <c r="G109" s="26"/>
      <c r="H109" s="37" t="e">
        <f>IF(ABS(F109-E109)/E109&gt;20%,"Số liệu đột biến giữa hai năm, đề nghị giải thích","")</f>
        <v>#DIV/0!</v>
      </c>
    </row>
    <row r="110" spans="1:8" ht="28.5" customHeight="1">
      <c r="A110" s="27">
        <v>8</v>
      </c>
      <c r="B110" s="95" t="s">
        <v>107</v>
      </c>
      <c r="C110" s="95"/>
      <c r="D110" s="27" t="s">
        <v>37</v>
      </c>
      <c r="E110" s="63"/>
      <c r="F110" s="63"/>
      <c r="G110" s="26"/>
      <c r="H110" s="23" t="str">
        <f>IF(OR(E110="",F110=""),"Đề nghị nhập số liệu","")</f>
        <v>Đề nghị nhập số liệu</v>
      </c>
    </row>
    <row r="111" ht="14.25">
      <c r="D111" s="71"/>
    </row>
    <row r="112" spans="2:7" ht="14.25">
      <c r="B112" s="73"/>
      <c r="D112" s="74"/>
      <c r="E112" s="64"/>
      <c r="F112" s="64"/>
      <c r="G112" s="64"/>
    </row>
    <row r="113" spans="2:4" ht="14.25">
      <c r="B113" s="75" t="s">
        <v>92</v>
      </c>
      <c r="D113" s="71"/>
    </row>
    <row r="114" ht="14.25">
      <c r="D114" s="71"/>
    </row>
    <row r="115" spans="1:7" ht="21" customHeight="1">
      <c r="A115" s="39" t="s">
        <v>44</v>
      </c>
      <c r="B115" s="76" t="s">
        <v>88</v>
      </c>
      <c r="C115" s="93"/>
      <c r="D115" s="93"/>
      <c r="E115" s="93"/>
      <c r="F115" s="93"/>
      <c r="G115" s="94"/>
    </row>
    <row r="116" spans="1:7" ht="21" customHeight="1">
      <c r="A116" s="39" t="s">
        <v>44</v>
      </c>
      <c r="B116" s="76" t="s">
        <v>89</v>
      </c>
      <c r="C116" s="93"/>
      <c r="D116" s="93"/>
      <c r="E116" s="93"/>
      <c r="F116" s="93"/>
      <c r="G116" s="94"/>
    </row>
    <row r="117" spans="1:7" ht="21" customHeight="1">
      <c r="A117" s="39" t="s">
        <v>44</v>
      </c>
      <c r="B117" s="76" t="s">
        <v>90</v>
      </c>
      <c r="C117" s="93"/>
      <c r="D117" s="93"/>
      <c r="E117" s="93"/>
      <c r="F117" s="93"/>
      <c r="G117" s="94"/>
    </row>
    <row r="118" spans="1:7" ht="21" customHeight="1">
      <c r="A118" s="39" t="s">
        <v>44</v>
      </c>
      <c r="B118" s="76" t="s">
        <v>94</v>
      </c>
      <c r="C118" s="93"/>
      <c r="D118" s="93"/>
      <c r="E118" s="93"/>
      <c r="F118" s="93"/>
      <c r="G118" s="94"/>
    </row>
    <row r="119" spans="1:7" ht="21" customHeight="1">
      <c r="A119" s="39" t="s">
        <v>44</v>
      </c>
      <c r="B119" s="76" t="s">
        <v>91</v>
      </c>
      <c r="C119" s="93"/>
      <c r="D119" s="93"/>
      <c r="E119" s="93"/>
      <c r="F119" s="93"/>
      <c r="G119" s="94"/>
    </row>
    <row r="120" spans="1:7" ht="21" customHeight="1">
      <c r="A120" s="39" t="s">
        <v>44</v>
      </c>
      <c r="B120" s="76" t="s">
        <v>1</v>
      </c>
      <c r="C120" s="93"/>
      <c r="D120" s="93"/>
      <c r="E120" s="93"/>
      <c r="F120" s="93"/>
      <c r="G120" s="94"/>
    </row>
    <row r="121" ht="14.25">
      <c r="D121" s="71"/>
    </row>
    <row r="122" ht="14.25">
      <c r="D122" s="71"/>
    </row>
    <row r="123" spans="4:7" ht="14.25">
      <c r="D123" s="98" t="s">
        <v>164</v>
      </c>
      <c r="E123" s="98"/>
      <c r="F123" s="98"/>
      <c r="G123" s="98"/>
    </row>
    <row r="124" spans="2:7" ht="42.75" customHeight="1">
      <c r="B124" s="74" t="s">
        <v>93</v>
      </c>
      <c r="C124" s="71"/>
      <c r="D124" s="99" t="s">
        <v>116</v>
      </c>
      <c r="E124" s="100"/>
      <c r="F124" s="100"/>
      <c r="G124" s="100"/>
    </row>
    <row r="125" spans="2:7" ht="14.25">
      <c r="B125" s="73"/>
      <c r="D125" s="74"/>
      <c r="E125" s="64"/>
      <c r="F125" s="64"/>
      <c r="G125" s="64"/>
    </row>
    <row r="126" spans="2:7" ht="14.25">
      <c r="B126" s="73"/>
      <c r="D126" s="74"/>
      <c r="E126" s="64"/>
      <c r="F126" s="64"/>
      <c r="G126" s="64"/>
    </row>
    <row r="127" spans="2:7" ht="14.25">
      <c r="B127" s="73"/>
      <c r="D127" s="74"/>
      <c r="E127" s="64"/>
      <c r="F127" s="64"/>
      <c r="G127" s="64"/>
    </row>
    <row r="128" spans="2:7" ht="14.25">
      <c r="B128" s="73"/>
      <c r="D128" s="74"/>
      <c r="E128" s="64"/>
      <c r="F128" s="64"/>
      <c r="G128" s="64"/>
    </row>
    <row r="129" spans="2:7" ht="14.25">
      <c r="B129" s="73"/>
      <c r="D129" s="74"/>
      <c r="E129" s="64"/>
      <c r="F129" s="64"/>
      <c r="G129" s="64"/>
    </row>
    <row r="130" spans="2:7" ht="14.25">
      <c r="B130" s="73"/>
      <c r="D130" s="74"/>
      <c r="E130" s="64"/>
      <c r="F130" s="64"/>
      <c r="G130" s="64"/>
    </row>
  </sheetData>
  <sheetProtection/>
  <mergeCells count="112">
    <mergeCell ref="B95:C95"/>
    <mergeCell ref="B96:C96"/>
    <mergeCell ref="B97:C97"/>
    <mergeCell ref="B98:C98"/>
    <mergeCell ref="B99:C99"/>
    <mergeCell ref="B103:C103"/>
    <mergeCell ref="B100:C100"/>
    <mergeCell ref="B104:C104"/>
    <mergeCell ref="B101:G101"/>
    <mergeCell ref="B102:C102"/>
    <mergeCell ref="B57:C57"/>
    <mergeCell ref="B70:C70"/>
    <mergeCell ref="B73:C73"/>
    <mergeCell ref="B63:C63"/>
    <mergeCell ref="B64:C64"/>
    <mergeCell ref="B65:C65"/>
    <mergeCell ref="B66:C66"/>
    <mergeCell ref="B39:C39"/>
    <mergeCell ref="B40:C40"/>
    <mergeCell ref="B41:C41"/>
    <mergeCell ref="B35:C35"/>
    <mergeCell ref="B36:C36"/>
    <mergeCell ref="B37:C37"/>
    <mergeCell ref="B38:C38"/>
    <mergeCell ref="B31:C31"/>
    <mergeCell ref="B32:C32"/>
    <mergeCell ref="B33:C33"/>
    <mergeCell ref="B34:C34"/>
    <mergeCell ref="B22:C22"/>
    <mergeCell ref="B21:C21"/>
    <mergeCell ref="B23:C23"/>
    <mergeCell ref="D1:G1"/>
    <mergeCell ref="D2:G2"/>
    <mergeCell ref="A1:C1"/>
    <mergeCell ref="A2:C2"/>
    <mergeCell ref="A7:G7"/>
    <mergeCell ref="A4:G4"/>
    <mergeCell ref="A5:G5"/>
    <mergeCell ref="B9:G9"/>
    <mergeCell ref="B26:C26"/>
    <mergeCell ref="B12:C12"/>
    <mergeCell ref="B18:C18"/>
    <mergeCell ref="B13:C13"/>
    <mergeCell ref="B20:C20"/>
    <mergeCell ref="B19:C19"/>
    <mergeCell ref="B24:C24"/>
    <mergeCell ref="B14:C14"/>
    <mergeCell ref="B16:C16"/>
    <mergeCell ref="B25:C25"/>
    <mergeCell ref="B30:C30"/>
    <mergeCell ref="B29:C29"/>
    <mergeCell ref="B27:C27"/>
    <mergeCell ref="B28:C28"/>
    <mergeCell ref="B44:C44"/>
    <mergeCell ref="B51:C51"/>
    <mergeCell ref="B52:C52"/>
    <mergeCell ref="B42:C42"/>
    <mergeCell ref="B43:C43"/>
    <mergeCell ref="B53:C53"/>
    <mergeCell ref="B54:C54"/>
    <mergeCell ref="B55:C55"/>
    <mergeCell ref="B45:C45"/>
    <mergeCell ref="B46:C46"/>
    <mergeCell ref="B47:C47"/>
    <mergeCell ref="B48:C48"/>
    <mergeCell ref="B49:C49"/>
    <mergeCell ref="B50:C50"/>
    <mergeCell ref="B67:C67"/>
    <mergeCell ref="B68:C68"/>
    <mergeCell ref="B56:C56"/>
    <mergeCell ref="B58:C58"/>
    <mergeCell ref="B59:C59"/>
    <mergeCell ref="B60:C60"/>
    <mergeCell ref="B61:C61"/>
    <mergeCell ref="B62:C62"/>
    <mergeCell ref="B69:C69"/>
    <mergeCell ref="B71:C71"/>
    <mergeCell ref="B72:C72"/>
    <mergeCell ref="B79:C79"/>
    <mergeCell ref="B80:C80"/>
    <mergeCell ref="B74:C74"/>
    <mergeCell ref="B75:C75"/>
    <mergeCell ref="B76:C76"/>
    <mergeCell ref="B77:C77"/>
    <mergeCell ref="B78:G78"/>
    <mergeCell ref="B92:C92"/>
    <mergeCell ref="B93:C93"/>
    <mergeCell ref="B94:C94"/>
    <mergeCell ref="B81:C81"/>
    <mergeCell ref="B82:C82"/>
    <mergeCell ref="B83:C83"/>
    <mergeCell ref="B84:C84"/>
    <mergeCell ref="B85:C85"/>
    <mergeCell ref="B86:C86"/>
    <mergeCell ref="B87:C87"/>
    <mergeCell ref="B88:C88"/>
    <mergeCell ref="B89:C89"/>
    <mergeCell ref="B90:C90"/>
    <mergeCell ref="B91:C91"/>
    <mergeCell ref="D123:G123"/>
    <mergeCell ref="D124:G124"/>
    <mergeCell ref="C115:G115"/>
    <mergeCell ref="C116:G116"/>
    <mergeCell ref="C117:G117"/>
    <mergeCell ref="C118:G118"/>
    <mergeCell ref="B106:C106"/>
    <mergeCell ref="C119:G119"/>
    <mergeCell ref="C120:G120"/>
    <mergeCell ref="B110:C110"/>
    <mergeCell ref="B107:C107"/>
    <mergeCell ref="B108:C108"/>
    <mergeCell ref="B109:C109"/>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F5" sqref="F5"/>
    </sheetView>
  </sheetViews>
  <sheetFormatPr defaultColWidth="9.140625" defaultRowHeight="15"/>
  <cols>
    <col min="1" max="1" width="5.28125" style="86" customWidth="1"/>
    <col min="2" max="2" width="51.00390625" style="86" customWidth="1"/>
    <col min="3" max="3" width="28.57421875" style="86" customWidth="1"/>
  </cols>
  <sheetData>
    <row r="1" spans="1:3" ht="15.75">
      <c r="A1" s="136" t="s">
        <v>155</v>
      </c>
      <c r="B1" s="136"/>
      <c r="C1" s="136"/>
    </row>
    <row r="3" spans="1:3" ht="26.25" customHeight="1">
      <c r="A3" s="77" t="s">
        <v>50</v>
      </c>
      <c r="B3" s="77" t="s">
        <v>51</v>
      </c>
      <c r="C3" s="77" t="s">
        <v>52</v>
      </c>
    </row>
    <row r="4" spans="1:3" ht="23.25" customHeight="1">
      <c r="A4" s="87" t="s">
        <v>55</v>
      </c>
      <c r="B4" s="81" t="s">
        <v>56</v>
      </c>
      <c r="C4" s="81"/>
    </row>
    <row r="5" spans="1:3" ht="23.25" customHeight="1">
      <c r="A5" s="78">
        <v>1</v>
      </c>
      <c r="B5" s="79"/>
      <c r="C5" s="79"/>
    </row>
    <row r="6" spans="1:3" ht="23.25" customHeight="1">
      <c r="A6" s="78">
        <v>2</v>
      </c>
      <c r="B6" s="79"/>
      <c r="C6" s="79"/>
    </row>
    <row r="7" spans="1:3" ht="23.25" customHeight="1">
      <c r="A7" s="78">
        <v>3</v>
      </c>
      <c r="B7" s="79"/>
      <c r="C7" s="79"/>
    </row>
    <row r="8" spans="1:3" ht="23.25" customHeight="1">
      <c r="A8" s="78">
        <v>4</v>
      </c>
      <c r="B8" s="79"/>
      <c r="C8" s="79"/>
    </row>
    <row r="9" spans="1:3" ht="23.25" customHeight="1">
      <c r="A9" s="78">
        <v>5</v>
      </c>
      <c r="B9" s="79"/>
      <c r="C9" s="79"/>
    </row>
    <row r="10" spans="1:3" ht="23.25" customHeight="1">
      <c r="A10" s="78"/>
      <c r="B10" s="79" t="s">
        <v>115</v>
      </c>
      <c r="C10" s="79"/>
    </row>
    <row r="11" spans="1:3" ht="23.25" customHeight="1">
      <c r="A11" s="87" t="s">
        <v>57</v>
      </c>
      <c r="B11" s="81" t="s">
        <v>58</v>
      </c>
      <c r="C11" s="79"/>
    </row>
    <row r="12" spans="1:3" ht="23.25" customHeight="1">
      <c r="A12" s="78">
        <v>1</v>
      </c>
      <c r="B12" s="79"/>
      <c r="C12" s="79"/>
    </row>
    <row r="13" spans="1:3" ht="23.25" customHeight="1">
      <c r="A13" s="78">
        <v>2</v>
      </c>
      <c r="B13" s="79"/>
      <c r="C13" s="79"/>
    </row>
    <row r="14" spans="1:3" ht="23.25" customHeight="1">
      <c r="A14" s="78">
        <v>3</v>
      </c>
      <c r="B14" s="79"/>
      <c r="C14" s="79"/>
    </row>
    <row r="15" spans="1:3" ht="23.25" customHeight="1">
      <c r="A15" s="78">
        <v>4</v>
      </c>
      <c r="B15" s="79"/>
      <c r="C15" s="79"/>
    </row>
    <row r="16" spans="1:3" ht="23.25" customHeight="1">
      <c r="A16" s="78">
        <v>5</v>
      </c>
      <c r="B16" s="79"/>
      <c r="C16" s="79"/>
    </row>
    <row r="17" spans="1:3" ht="23.25" customHeight="1">
      <c r="A17" s="78"/>
      <c r="B17" s="79" t="s">
        <v>114</v>
      </c>
      <c r="C17" s="79"/>
    </row>
    <row r="18" spans="1:3" ht="23.25" customHeight="1">
      <c r="A18" s="87" t="s">
        <v>59</v>
      </c>
      <c r="B18" s="81" t="s">
        <v>60</v>
      </c>
      <c r="C18" s="79"/>
    </row>
    <row r="19" spans="1:3" ht="23.25" customHeight="1">
      <c r="A19" s="78">
        <v>1</v>
      </c>
      <c r="B19" s="79"/>
      <c r="C19" s="79"/>
    </row>
    <row r="20" spans="1:3" ht="23.25" customHeight="1">
      <c r="A20" s="78">
        <v>2</v>
      </c>
      <c r="B20" s="79"/>
      <c r="C20" s="79"/>
    </row>
    <row r="21" spans="1:3" ht="23.25" customHeight="1">
      <c r="A21" s="78">
        <v>3</v>
      </c>
      <c r="B21" s="79"/>
      <c r="C21" s="79"/>
    </row>
    <row r="22" spans="1:3" ht="23.25" customHeight="1">
      <c r="A22" s="78">
        <v>4</v>
      </c>
      <c r="B22" s="79"/>
      <c r="C22" s="79"/>
    </row>
    <row r="23" spans="1:3" ht="23.25" customHeight="1">
      <c r="A23" s="78">
        <v>5</v>
      </c>
      <c r="B23" s="79"/>
      <c r="C23" s="79"/>
    </row>
    <row r="24" spans="1:3" ht="23.25" customHeight="1">
      <c r="A24" s="78"/>
      <c r="B24" s="79" t="s">
        <v>115</v>
      </c>
      <c r="C24" s="79"/>
    </row>
    <row r="25" spans="1:3" ht="15.75">
      <c r="A25" s="83"/>
      <c r="B25" s="84"/>
      <c r="C25" s="84"/>
    </row>
    <row r="26" spans="1:3" ht="15.75">
      <c r="A26" s="83"/>
      <c r="B26" s="84"/>
      <c r="C26" s="84"/>
    </row>
    <row r="27" ht="15.75">
      <c r="A27" s="85"/>
    </row>
  </sheetData>
  <sheetProtection/>
  <mergeCells count="1">
    <mergeCell ref="A1:C1"/>
  </mergeCells>
  <printOptions/>
  <pageMargins left="0.63" right="0.39" top="0.51"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K8" sqref="K8"/>
    </sheetView>
  </sheetViews>
  <sheetFormatPr defaultColWidth="9.140625" defaultRowHeight="15"/>
  <cols>
    <col min="1" max="1" width="5.28125" style="86" customWidth="1"/>
    <col min="2" max="2" width="26.7109375" style="86" customWidth="1"/>
    <col min="3" max="3" width="18.8515625" style="86" customWidth="1"/>
    <col min="4" max="4" width="12.00390625" style="86" customWidth="1"/>
    <col min="5" max="5" width="13.28125" style="86" customWidth="1"/>
    <col min="6" max="6" width="19.00390625" style="86" customWidth="1"/>
  </cols>
  <sheetData>
    <row r="1" spans="1:6" ht="33" customHeight="1">
      <c r="A1" s="137" t="s">
        <v>153</v>
      </c>
      <c r="B1" s="137"/>
      <c r="C1" s="137"/>
      <c r="D1" s="137"/>
      <c r="E1" s="137"/>
      <c r="F1" s="137"/>
    </row>
    <row r="3" spans="1:6" ht="15.75" customHeight="1">
      <c r="A3" s="140" t="s">
        <v>50</v>
      </c>
      <c r="B3" s="140" t="s">
        <v>53</v>
      </c>
      <c r="C3" s="140" t="s">
        <v>54</v>
      </c>
      <c r="D3" s="138" t="s">
        <v>154</v>
      </c>
      <c r="E3" s="139"/>
      <c r="F3" s="140" t="s">
        <v>52</v>
      </c>
    </row>
    <row r="4" spans="1:6" ht="15.75">
      <c r="A4" s="141"/>
      <c r="B4" s="141"/>
      <c r="C4" s="141"/>
      <c r="D4" s="77" t="s">
        <v>2</v>
      </c>
      <c r="E4" s="77" t="s">
        <v>3</v>
      </c>
      <c r="F4" s="141"/>
    </row>
    <row r="5" spans="1:6" ht="21.75" customHeight="1">
      <c r="A5" s="78">
        <v>1</v>
      </c>
      <c r="B5" s="81"/>
      <c r="C5" s="81"/>
      <c r="D5" s="80"/>
      <c r="E5" s="80"/>
      <c r="F5" s="81"/>
    </row>
    <row r="6" spans="1:6" ht="21.75" customHeight="1">
      <c r="A6" s="78">
        <v>2</v>
      </c>
      <c r="B6" s="79"/>
      <c r="C6" s="79"/>
      <c r="D6" s="82"/>
      <c r="E6" s="82"/>
      <c r="F6" s="79"/>
    </row>
    <row r="7" spans="1:6" ht="21.75" customHeight="1">
      <c r="A7" s="78">
        <v>3</v>
      </c>
      <c r="B7" s="79"/>
      <c r="C7" s="79"/>
      <c r="D7" s="82"/>
      <c r="E7" s="82"/>
      <c r="F7" s="79"/>
    </row>
    <row r="8" spans="1:6" ht="21.75" customHeight="1">
      <c r="A8" s="78">
        <v>4</v>
      </c>
      <c r="B8" s="79"/>
      <c r="C8" s="79"/>
      <c r="D8" s="82"/>
      <c r="E8" s="82"/>
      <c r="F8" s="79"/>
    </row>
    <row r="9" spans="1:6" ht="21.75" customHeight="1">
      <c r="A9" s="78">
        <v>5</v>
      </c>
      <c r="B9" s="79"/>
      <c r="C9" s="79"/>
      <c r="D9" s="82"/>
      <c r="E9" s="82"/>
      <c r="F9" s="79"/>
    </row>
    <row r="10" spans="1:6" ht="21.75" customHeight="1">
      <c r="A10" s="78">
        <v>6</v>
      </c>
      <c r="B10" s="79"/>
      <c r="C10" s="79"/>
      <c r="D10" s="82"/>
      <c r="E10" s="82"/>
      <c r="F10" s="79"/>
    </row>
    <row r="11" spans="1:6" ht="21.75" customHeight="1">
      <c r="A11" s="78">
        <v>7</v>
      </c>
      <c r="B11" s="79"/>
      <c r="C11" s="79"/>
      <c r="D11" s="82"/>
      <c r="E11" s="82"/>
      <c r="F11" s="79"/>
    </row>
    <row r="12" spans="1:6" ht="21.75" customHeight="1">
      <c r="A12" s="78">
        <v>8</v>
      </c>
      <c r="B12" s="79"/>
      <c r="C12" s="79"/>
      <c r="D12" s="82"/>
      <c r="E12" s="82"/>
      <c r="F12" s="79"/>
    </row>
    <row r="13" spans="1:6" ht="21.75" customHeight="1">
      <c r="A13" s="78">
        <v>9</v>
      </c>
      <c r="B13" s="79"/>
      <c r="C13" s="79"/>
      <c r="D13" s="82"/>
      <c r="E13" s="82"/>
      <c r="F13" s="79"/>
    </row>
    <row r="14" spans="1:6" ht="21.75" customHeight="1">
      <c r="A14" s="78">
        <v>10</v>
      </c>
      <c r="B14" s="79"/>
      <c r="C14" s="79"/>
      <c r="D14" s="82"/>
      <c r="E14" s="82"/>
      <c r="F14" s="79"/>
    </row>
    <row r="15" spans="1:6" ht="21.75" customHeight="1">
      <c r="A15" s="78"/>
      <c r="B15" s="79" t="s">
        <v>115</v>
      </c>
      <c r="C15" s="79"/>
      <c r="D15" s="82"/>
      <c r="E15" s="82"/>
      <c r="F15" s="79"/>
    </row>
    <row r="16" spans="1:6" ht="15.75">
      <c r="A16" s="83"/>
      <c r="B16" s="84"/>
      <c r="C16" s="84"/>
      <c r="D16" s="84"/>
      <c r="E16" s="84"/>
      <c r="F16" s="84"/>
    </row>
    <row r="17" ht="15.75">
      <c r="A17" s="85"/>
    </row>
  </sheetData>
  <sheetProtection/>
  <mergeCells count="6">
    <mergeCell ref="A1:F1"/>
    <mergeCell ref="D3:E3"/>
    <mergeCell ref="B3:B4"/>
    <mergeCell ref="C3:C4"/>
    <mergeCell ref="F3:F4"/>
    <mergeCell ref="A3:A4"/>
  </mergeCells>
  <printOptions/>
  <pageMargins left="0.4" right="0.34" top="0.4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2018-05-09T03:51:02Z</dcterms:modified>
  <cp:category/>
  <cp:version/>
  <cp:contentType/>
  <cp:contentStatus/>
</cp:coreProperties>
</file>